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ACloven\Documents\Temp Folder\TODAY\EO-2022-0040\"/>
    </mc:Choice>
  </mc:AlternateContent>
  <xr:revisionPtr revIDLastSave="0" documentId="13_ncr:1_{B566DC5B-7C8F-4DD8-94D2-4C97FD0D9664}" xr6:coauthVersionLast="47" xr6:coauthVersionMax="47" xr10:uidLastSave="{00000000-0000-0000-0000-000000000000}"/>
  <bookViews>
    <workbookView xWindow="-120" yWindow="-120" windowWidth="29040" windowHeight="15840" xr2:uid="{74A83CBC-6878-48C4-ACEA-56E174ACB261}"/>
  </bookViews>
  <sheets>
    <sheet name="Calculation" sheetId="1" r:id="rId1"/>
    <sheet name="WACC"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'[1]Jun 99'!#REF!</definedName>
    <definedName name="\P">#REF!</definedName>
    <definedName name="\t">'[1]Jun 99'!#REF!</definedName>
    <definedName name="_____div10">'[2]WP 1-2'!#REF!</definedName>
    <definedName name="_____div21">'[2]WP 1-2'!#REF!</definedName>
    <definedName name="_____EXH1">#REF!</definedName>
    <definedName name="_____swe80">[3]Input!$E$29</definedName>
    <definedName name="_____ucg80">[3]Input!$E$31</definedName>
    <definedName name="____a1">'[4]WP Input '!$F$29</definedName>
    <definedName name="____a2">'[4]WP Input '!$C$16</definedName>
    <definedName name="____a3">'[4]WP Input '!$D$38</definedName>
    <definedName name="____Div02">'[5]Alloc factors'!$D$12</definedName>
    <definedName name="____div10">'[2]WP 1-2'!#REF!</definedName>
    <definedName name="____DIV12">'[6]Alloc factors'!$D$13</definedName>
    <definedName name="____div21">'[2]WP 1-2'!#REF!</definedName>
    <definedName name="____EXH1">#REF!</definedName>
    <definedName name="____EXH6">#REF!</definedName>
    <definedName name="____swe80">[3]Input!$E$29</definedName>
    <definedName name="____ucg80">[3]Input!$E$31</definedName>
    <definedName name="___a1">'[4]WP Input '!$F$29</definedName>
    <definedName name="___a2">'[4]WP Input '!$C$16</definedName>
    <definedName name="___a3">'[4]WP Input '!$D$38</definedName>
    <definedName name="___Div02">'[7]Alloc factors'!$D$12</definedName>
    <definedName name="___div10">'[2]WP 1-2'!#REF!</definedName>
    <definedName name="___DIV12">'[8]Alloc factors'!$D$13</definedName>
    <definedName name="___div21">'[2]WP 1-2'!#REF!</definedName>
    <definedName name="___EXH1">#REF!</definedName>
    <definedName name="___EXH6">#REF!</definedName>
    <definedName name="___swe80">[3]Input!$E$29</definedName>
    <definedName name="___ucg80">[3]Input!$E$31</definedName>
    <definedName name="__123Graph_A" hidden="1">[9]pwcc!#REF!</definedName>
    <definedName name="__a1">'[4]WP Input '!$F$29</definedName>
    <definedName name="__a2">'[4]WP Input '!$C$16</definedName>
    <definedName name="__a3">'[4]WP Input '!$D$38</definedName>
    <definedName name="__Div02">'[5]Alloc factors'!$D$12</definedName>
    <definedName name="__div10">'[10]WP 1-2'!#REF!</definedName>
    <definedName name="__DIV12">'[6]Alloc factors'!$D$13</definedName>
    <definedName name="__div21">'[10]WP 1-2'!#REF!</definedName>
    <definedName name="__EXH1">#REF!</definedName>
    <definedName name="__EXH6">#REF!</definedName>
    <definedName name="__swe80">[3]Input!$E$29</definedName>
    <definedName name="__ucg80">[3]Input!$E$31</definedName>
    <definedName name="_a1">'[4]WP Input '!$F$29</definedName>
    <definedName name="_a2">'[4]WP Input '!$C$16</definedName>
    <definedName name="_a3">'[4]WP Input '!$D$38</definedName>
    <definedName name="_AMO_UniqueIdentifier" hidden="1">"'3ca50db4-70c8-4a13-9264-47f8d69795ae'"</definedName>
    <definedName name="_Div02">'[5]Alloc factors'!$D$12</definedName>
    <definedName name="_div10">'[2]WP 1-2'!#REF!</definedName>
    <definedName name="_DIV12">'[6]Alloc factors'!$D$13</definedName>
    <definedName name="_div21">'[2]WP 1-2'!#REF!</definedName>
    <definedName name="_EXH1">#REF!</definedName>
    <definedName name="_EXH6">#REF!</definedName>
    <definedName name="_Fill" hidden="1">'[11]COST OF SERVICE'!#REF!</definedName>
    <definedName name="_Key1" hidden="1">#REF!</definedName>
    <definedName name="_NA1">#REF!</definedName>
    <definedName name="_NA2">#REF!</definedName>
    <definedName name="_NA3">'[1]Jun 99'!#REF!</definedName>
    <definedName name="_NA4">#REF!</definedName>
    <definedName name="_NA5">#REF!</definedName>
    <definedName name="_Order1" hidden="1">255</definedName>
    <definedName name="_Order2" hidden="1">255</definedName>
    <definedName name="_Sort" hidden="1">#REF!</definedName>
    <definedName name="_swe80">[3]Input!$E$29</definedName>
    <definedName name="_ucg80">[3]Input!$E$31</definedName>
    <definedName name="AA">#REF!</definedName>
    <definedName name="adjustment1">'[12]C-2p1Depr'!$K$57</definedName>
    <definedName name="adjustment10">[12]schc2!$F$260</definedName>
    <definedName name="Adjustment11">[12]schc2!$F$295</definedName>
    <definedName name="adjustment12">[12]schc2!$F$328</definedName>
    <definedName name="adjustment13">[12]schc2!$F$363</definedName>
    <definedName name="adjustment3">[12]schc2!$F$23</definedName>
    <definedName name="adjustment4">[12]schc2!$F$55</definedName>
    <definedName name="adjustment5">[12]schc2!$F$85</definedName>
    <definedName name="adjustment6">[12]schc2!$F$121</definedName>
    <definedName name="adjustment7">[12]schc2!$F$158</definedName>
    <definedName name="adjustment8">[12]schc2!$F$193</definedName>
    <definedName name="adjustment9">[12]schc2!$F$227</definedName>
    <definedName name="AVG_RESIDUAL_PROFORMA">'[13]DATA INPUT'!$D$43</definedName>
    <definedName name="b">'[1]Jun 99'!#REF!</definedName>
    <definedName name="b2adjustment4a">'[12]B2p5 CIAC Amort'!$C$21</definedName>
    <definedName name="b2adjustment4b">'[12]B2p5 CIAC Amort'!$F$21</definedName>
    <definedName name="BB">#REF!</definedName>
    <definedName name="Blank" hidden="1">{"ARK_JURIS_FUEL",#N/A,FALSE,"Ark_Fuel&amp;Rev"}</definedName>
    <definedName name="BudEndPer">#REF!</definedName>
    <definedName name="BudStartPer">#REF!</definedName>
    <definedName name="BUSUNIT">'[14]WP Input '!#REF!</definedName>
    <definedName name="BUSUNIT2">#REF!</definedName>
    <definedName name="BUTLER">#REF!</definedName>
    <definedName name="C_">'[6]Schedule 4 O&amp;M'!#REF!</definedName>
    <definedName name="CC">#REF!</definedName>
    <definedName name="Central_Only">'[6]Alloc factors'!#REF!</definedName>
    <definedName name="Clarity.Template.ExpandCollapse.ColIndicator">#REF!</definedName>
    <definedName name="Clarity.Template.ExpandCollapse.RowIndicator">#REF!</definedName>
    <definedName name="Clarity.Template.ExpandCollapse.Rows.Range_0">#REF!</definedName>
    <definedName name="Clarity.Template.ExpandCollapse.Rows.Range_0.Expanded">FALSE</definedName>
    <definedName name="Clarity.Template.ExpandCollapse.Rows.Range_1">#REF!</definedName>
    <definedName name="Clarity.Template.ExpandCollapse.Rows.Range_1.Expanded">TRUE</definedName>
    <definedName name="Clarity.Template.ExpandCollapse.Rows.Range_2">#REF!</definedName>
    <definedName name="Clarity.Template.ExpandCollapse.Rows.Range_2.Expanded">TRUE</definedName>
    <definedName name="Clarity.Template.ExpandCollapse.Rows.Range_3">#REF!</definedName>
    <definedName name="Clarity.Template.ExpandCollapse.Rows.Range_3.Expanded">TRUE</definedName>
    <definedName name="Clarity.Template.ExpandCollapse.Rows.Range_4">#REF!</definedName>
    <definedName name="Clarity.Template.ExpandCollapse.Rows.Range_4.Expanded">TRUE</definedName>
    <definedName name="Clarity.Template.ExpandCollapse.Rows.Range_5">#REF!</definedName>
    <definedName name="Clarity.Template.ExpandCollapse.Rows.Range_5.Expanded">TRUE</definedName>
    <definedName name="Clarity.Template.ExpandCollapse.Rows.Range_6">#REF!</definedName>
    <definedName name="Clarity.Template.ExpandCollapse.Rows.Range_6.Expanded">TRUE</definedName>
    <definedName name="CO_KS_SSRESIDUAL">#REF!</definedName>
    <definedName name="COKS_DIV30_EXP">#REF!</definedName>
    <definedName name="COKS_SSRESIDUAL">#REF!</definedName>
    <definedName name="ColumnRanges.ColActual">#REF!</definedName>
    <definedName name="ColumnRanges.ColBudget">#REF!</definedName>
    <definedName name="ColumnRanges.Column_Actual">#REF!</definedName>
    <definedName name="ColumnRanges.ColumnColBegBal">#REF!</definedName>
    <definedName name="ColumnRanges.ColumnMeta">#REF!</definedName>
    <definedName name="ColumnRanges.ColumnPageFilter">#REF!</definedName>
    <definedName name="COMPANY">'[14]Schedule COS-1'!$A$2</definedName>
    <definedName name="CompositTaxRate">#REF!</definedName>
    <definedName name="Cortez">'[6]Alloc factors'!#REF!</definedName>
    <definedName name="csDesignMode">1</definedName>
    <definedName name="customerinput">#REF!</definedName>
    <definedName name="D">'[1]Jun 99'!#REF!</definedName>
    <definedName name="DD">'[6]Alloc factors'!#REF!</definedName>
    <definedName name="DEPRECIATION">'[1]Jun 99'!#REF!</definedName>
    <definedName name="DEPRECIATION_EXPENSE">'[11]COST OF SERVICE'!$B$624</definedName>
    <definedName name="Div02_Butler_Exp">'[14]WP Input '!#REF!</definedName>
    <definedName name="Div02_Butler_Plant">#REF!</definedName>
    <definedName name="Div02_Kirk_Exp">'[14]WP Input '!#REF!</definedName>
    <definedName name="Div02_Kirk_Plant">#REF!</definedName>
    <definedName name="Div02_MO_Exp">'[14]WP Input '!#REF!</definedName>
    <definedName name="Div02_MO_Plant">#REF!</definedName>
    <definedName name="Div02_MS_Exp">'[14]WP Input '!#REF!</definedName>
    <definedName name="Div02_MS_Plant">#REF!</definedName>
    <definedName name="Div02_SEMO_Exp">'[14]WP Input '!#REF!</definedName>
    <definedName name="Div02_SEMO_Plant">#REF!</definedName>
    <definedName name="Div88_Butler_Exp">'[14]WP Input '!#REF!</definedName>
    <definedName name="Div88_Butler_Plant">'[14]WP Input '!#REF!</definedName>
    <definedName name="Div88_Kirk_Exp">'[14]WP Input '!#REF!</definedName>
    <definedName name="Div88_Kirk_Plant">'[14]WP Input '!#REF!</definedName>
    <definedName name="Div88_MS_Exp">'[14]WP Input '!#REF!</definedName>
    <definedName name="Div88_MS_Plant">'[14]WP Input '!#REF!</definedName>
    <definedName name="Div88_SEMO_Exp">'[14]WP Input '!#REF!</definedName>
    <definedName name="Div88_SEMO_Plant">'[14]WP Input '!#REF!</definedName>
    <definedName name="Div91_Butler_Exp">'[14]WP Input '!#REF!</definedName>
    <definedName name="Div91_Butler_Plant">'[14]WP Input '!#REF!</definedName>
    <definedName name="Div91_Kirk_Exp">#REF!</definedName>
    <definedName name="Div91_Kirk_Plant">#REF!</definedName>
    <definedName name="Div91_MO_Exp">#REF!</definedName>
    <definedName name="Div91_MO_Plant">#REF!</definedName>
    <definedName name="Div91_MS_Exp">#REF!</definedName>
    <definedName name="Div91_MS_Plant">#REF!</definedName>
    <definedName name="Div91_SEMO_Exp">#REF!</definedName>
    <definedName name="Div91_SEMO_Plant">#REF!</definedName>
    <definedName name="Durango">'[6]Alloc factors'!#REF!</definedName>
    <definedName name="E" hidden="1">[15]pwcc!#REF!</definedName>
    <definedName name="EE">'[6]Alloc factors'!#REF!</definedName>
    <definedName name="ELECTRIC_PLANT_IN_SERVICE">#REF!</definedName>
    <definedName name="EXH1A">#REF!</definedName>
    <definedName name="F">#REF!</definedName>
    <definedName name="FCTCcalcN">"optbox_FCcalcN"</definedName>
    <definedName name="FCTCcalcY">"optbox_FccalcY"</definedName>
    <definedName name="FEDTAX">#REF!</definedName>
    <definedName name="FF">#REF!</definedName>
    <definedName name="Fremont">'[6]Alloc factors'!#REF!</definedName>
    <definedName name="G">'[6]Schedule 4 O&amp;M'!#REF!</definedName>
    <definedName name="GG">#REF!</definedName>
    <definedName name="GGC_DIV24_METER">#REF!</definedName>
    <definedName name="GGC_DIV30_EXP">#REF!</definedName>
    <definedName name="GGC_DIV30_PLANT">#REF!</definedName>
    <definedName name="GGC_SSEXP">#REF!</definedName>
    <definedName name="GGC_SSPLANT">#REF!</definedName>
    <definedName name="GGC_SSRESIDUAL">#REF!</definedName>
    <definedName name="GOEXP">'[14]WP Input '!#REF!</definedName>
    <definedName name="GOEXP_PROFORMA">'[13]DATA INPUT'!$D$53</definedName>
    <definedName name="GOPLANT">'[14]WP Input '!#REF!</definedName>
    <definedName name="GOPLANT_PROFORMA">'[13]DATA INPUT'!$D$57</definedName>
    <definedName name="H">'[6]Alloc factors'!#REF!</definedName>
    <definedName name="haha" hidden="1">{"OMPA_FAC",#N/A,FALSE,"OMPA FAC"}</definedName>
    <definedName name="HH">'[6]Alloc factors'!#REF!</definedName>
    <definedName name="I">'[6]Alloc factors'!#REF!</definedName>
    <definedName name="II">'[1]Jun 99'!#REF!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'[1]Jun 99'!#REF!</definedName>
    <definedName name="JJ">#REF!</definedName>
    <definedName name="JURISDICTION">#REF!</definedName>
    <definedName name="k">'[4]WP Input '!$F$29</definedName>
    <definedName name="KIRK">#REF!</definedName>
    <definedName name="Kirk_Plant">#REF!</definedName>
    <definedName name="KK">'[1]Jun 99'!#REF!</definedName>
    <definedName name="L">#REF!</definedName>
    <definedName name="LL">#REF!</definedName>
    <definedName name="LTD_Rate">#REF!</definedName>
    <definedName name="LTDcostrate">#REF!</definedName>
    <definedName name="M">#REF!</definedName>
    <definedName name="Maps.OlapDataMap.OlapDataMap1.Columns.0.Caption">#REF!</definedName>
    <definedName name="Maps.OlapDataMap.OlapDataMap1.Columns.0.Dimension">"Scenario"</definedName>
    <definedName name="Maps.OlapDataMap.OlapDataMap1.Columns.0.Key">#REF!</definedName>
    <definedName name="Maps.OlapDataMap.OlapDataMap1.Columns.1.Caption">#REF!</definedName>
    <definedName name="Maps.OlapDataMap.OlapDataMap1.Columns.1.Dimension">"Year"</definedName>
    <definedName name="Maps.OlapDataMap.OlapDataMap1.Columns.1.Key">#REF!</definedName>
    <definedName name="Maps.OlapDataMap.OlapDataMap1.Columns.2.Caption">#REF!</definedName>
    <definedName name="Maps.OlapDataMap.OlapDataMap1.Columns.2.Dimension">"Period"</definedName>
    <definedName name="Maps.OlapDataMap.OlapDataMap1.Columns.2.Key">#REF!</definedName>
    <definedName name="Maps.OlapDataMap.OlapDataMap1.Pages.0.Dimension">"Company"</definedName>
    <definedName name="Maps.OlapDataMap.OlapDataMap1.Pages.0.Key">#REF!</definedName>
    <definedName name="Maps.OlapDataMap.OlapDataMap1.Pages.1.Dimension">"Currency"</definedName>
    <definedName name="Maps.OlapDataMap.OlapDataMap1.Pages.1.Key">#REF!</definedName>
    <definedName name="Maps.OlapDataMap.OlapDataMap1.Pages.2.Dimension">"FutureUseDim"</definedName>
    <definedName name="Maps.OlapDataMap.OlapDataMap1.Pages.2.Key">#REF!</definedName>
    <definedName name="Maps.OlapDataMap.OlapDataMap1.Pages.3.Dimension">"Value"</definedName>
    <definedName name="Maps.OlapDataMap.OlapDataMap1.Pages.3.Key">#REF!</definedName>
    <definedName name="Maps.OlapDataMap.OlapDataMap1.Pages.4.Dimension">"Reporting Currency"</definedName>
    <definedName name="Maps.OlapDataMap.OlapDataMap1.Pages.4.Key">#REF!</definedName>
    <definedName name="Maps.OlapDataMap.OlapDataMap1.Pages.5.Dimension">"Measures"</definedName>
    <definedName name="Maps.OlapDataMap.OlapDataMap1.Pages.5.Key">#REF!</definedName>
    <definedName name="Maps.OlapDataMap.OlapDataMap1.Pages.6.Dimension">"UtilityType"</definedName>
    <definedName name="Maps.OlapDataMap.OlapDataMap1.Pages.6.Key">#REF!</definedName>
    <definedName name="Maps.OlapDataMap.OlapDataMap1.Pages.7.Dimension">"RevenueType"</definedName>
    <definedName name="Maps.OlapDataMap.OlapDataMap1.Pages.7.Key">#REF!</definedName>
    <definedName name="Maps.OlapDataMap.OlapDataMap1.Rows.0.Caption">#REF!</definedName>
    <definedName name="Maps.OlapDataMap.OlapDataMap1.Rows.0.Dimension">"Account"</definedName>
    <definedName name="Maps.OlapDataMap.OlapDataMap1.Rows.0.GenerationNumber">#REF!</definedName>
    <definedName name="Maps.OlapDataMap.OlapDataMap1.Rows.0.Key">#REF!</definedName>
    <definedName name="MenuItem.Caption">"BS by Month - Act + Bud (Region) with GL Details"</definedName>
    <definedName name="MM">#REF!</definedName>
    <definedName name="movelines">"movelines"</definedName>
    <definedName name="MS">#REF!</definedName>
    <definedName name="MS_Plant">#REF!</definedName>
    <definedName name="N">#REF!</definedName>
    <definedName name="NA">'[1]Jun 99'!#REF!</definedName>
    <definedName name="NEadit">#REF!</definedName>
    <definedName name="NEadv">#REF!</definedName>
    <definedName name="NEcash">#REF!</definedName>
    <definedName name="NEcwip">#REF!</definedName>
    <definedName name="NEdep">#REF!</definedName>
    <definedName name="NEmatsup">#REF!</definedName>
    <definedName name="NEplant">#REF!</definedName>
    <definedName name="NEpp">#REF!</definedName>
    <definedName name="NEstorg">#REF!</definedName>
    <definedName name="NN">'[6]Alloc factors'!#REF!</definedName>
    <definedName name="NvsASD">"V2017-12-31"</definedName>
    <definedName name="NvsAutoDrillOk">"VN"</definedName>
    <definedName name="NvsElapsedTime">0.0000578703693463467</definedName>
    <definedName name="NvsEndTime">43167.569375</definedName>
    <definedName name="NvsInstLang">"VENG"</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Effdt">"V1999-01-01"</definedName>
    <definedName name="NvsPanelSetid">"VECORP"</definedName>
    <definedName name="NvsReqBU">"VGL001"</definedName>
    <definedName name="NvsReqBUOnly">"VN"</definedName>
    <definedName name="NvsTransLed">"VN"</definedName>
    <definedName name="NvsTreeASD">"V2017-12-31"</definedName>
    <definedName name="NW_Only">'[6]Alloc factors'!#REF!</definedName>
    <definedName name="NWadit">#REF!</definedName>
    <definedName name="NWadv">#REF!</definedName>
    <definedName name="NWcash">#REF!</definedName>
    <definedName name="NWcwip">#REF!</definedName>
    <definedName name="NWdep">#REF!</definedName>
    <definedName name="NWmatsup">#REF!</definedName>
    <definedName name="NWplant">#REF!</definedName>
    <definedName name="NWpp">#REF!</definedName>
    <definedName name="NWstorg">#REF!</definedName>
    <definedName name="O">#REF!</definedName>
    <definedName name="OO">#REF!</definedName>
    <definedName name="P">#REF!</definedName>
    <definedName name="PageOptions.PageCompany.Caption">"LU Mid-States - Missouri"</definedName>
    <definedName name="PageOptions.PageCompany.Caption.1">"LU Mid-States - Missouri"</definedName>
    <definedName name="PageOptions.PageCompany.Caption.Count">1</definedName>
    <definedName name="PageOptions.PageCompany.Caption.Display">"LU Mid-States - Missouri"</definedName>
    <definedName name="PageOptions.PageCompany.Key">"[Company].[Atmos - Missouri Consol]"</definedName>
    <definedName name="PageOptions.PageCompany.Key.1">"[Company].[Atmos - Missouri Consol]"</definedName>
    <definedName name="PageOptions.PageCompany.Key.Count">1</definedName>
    <definedName name="PageOptions.PageCompany.Key.Display">"[Company].[Atmos - Missouri Consol]"</definedName>
    <definedName name="PageOptions.PageCompany.Name">"Atmos - Missouri Consol"</definedName>
    <definedName name="PageOptions.PageCompany.Name.1">"Atmos - Missouri Consol"</definedName>
    <definedName name="PageOptions.PageCompany.Name.Count">1</definedName>
    <definedName name="PageOptions.PageCompany.Name.Display">"Atmos - Missouri Consol"</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RepCurr.Caption">"USD"</definedName>
    <definedName name="PageOptions.PageRepCurr.Caption.1">"USD"</definedName>
    <definedName name="PageOptions.PageRepCurr.Caption.Count">1</definedName>
    <definedName name="PageOptions.PageRepCurr.Caption.Display">"USD"</definedName>
    <definedName name="PageOptions.PageRepCurr.Key">"[Reporting Currency].[USD]"</definedName>
    <definedName name="PageOptions.PageRepCurr.Key.1">"[Reporting Currency].[USD]"</definedName>
    <definedName name="PageOptions.PageRepCurr.Key.Count">1</definedName>
    <definedName name="PageOptions.PageRepCurr.Key.Display">"[Reporting Currency].[USD]"</definedName>
    <definedName name="PageOptions.PageRepCurr.Name">"USD"</definedName>
    <definedName name="PageOptions.PageRepCurr.Name.1">"USD"</definedName>
    <definedName name="PageOptions.PageRepCurr.Name.Count">1</definedName>
    <definedName name="PageOptions.PageRepCurr.Name.Display">"USD"</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P">#REF!</definedName>
    <definedName name="Print_Area_MI">'[1]Jun 99'!#REF!</definedName>
    <definedName name="Proj_LTDrate">#REF!</definedName>
    <definedName name="Proj_STDrate">'[14]WP Input '!#REF!</definedName>
    <definedName name="PROPERTY">'[1]Jun 99'!#REF!</definedName>
    <definedName name="Q">'[2]WP 1-2'!#REF!</definedName>
    <definedName name="Qq">#REF!</definedName>
    <definedName name="RefVar2PriorYear">#REF!</definedName>
    <definedName name="RefVarPriorYear">#REF!</definedName>
    <definedName name="ROEXP">'[14]WP Input '!#REF!</definedName>
    <definedName name="ROPLANT">'[14]WP Input '!#REF!</definedName>
    <definedName name="ROR_Rate">#REF!</definedName>
    <definedName name="RowRanges.Assets">#REF!</definedName>
    <definedName name="RowRanges.CA">#REF!</definedName>
    <definedName name="RowRanges.CA_SubTotal">#REF!</definedName>
    <definedName name="RowRanges.CL">#REF!</definedName>
    <definedName name="RowRanges.CL_SubTotal">#REF!</definedName>
    <definedName name="RowRanges.Earnings">#REF!</definedName>
    <definedName name="RowRanges.EquityBudget">#REF!</definedName>
    <definedName name="RowRanges.EquityExcl.RetEarnings">#REF!</definedName>
    <definedName name="RowRanges.Liabilities">#REF!</definedName>
    <definedName name="RowRanges.NetPPE">#REF!</definedName>
    <definedName name="RowRanges.NetPPE_SubTotal">#REF!</definedName>
    <definedName name="RowRanges.OtherNonCA">#REF!</definedName>
    <definedName name="RowRanges.OtherNonCL">#REF!</definedName>
    <definedName name="RowRanges.RE">#REF!</definedName>
    <definedName name="RowRanges.RowAllocationDetail">#REF!</definedName>
    <definedName name="RowRanges.RowAllocationTotal">#REF!</definedName>
    <definedName name="RowRanges.RowBS_Assets_Other_Delta">#REF!</definedName>
    <definedName name="RowRanges.RowBS_CA_Delta">#REF!</definedName>
    <definedName name="RowRanges.RowBS_CA_Detail">#REF!</definedName>
    <definedName name="RowRanges.RowBS_CL_Delta">#REF!</definedName>
    <definedName name="RowRanges.RowBS_Equity">#REF!</definedName>
    <definedName name="RowRanges.RowBS_Equity_Delta">#REF!</definedName>
    <definedName name="RowRanges.RowBS_L_Other_Delta">#REF!</definedName>
    <definedName name="RowRanges.RowBS_MinInt">#REF!</definedName>
    <definedName name="RowRanges.RowBS_Plant_Delta">#REF!</definedName>
    <definedName name="RowRanges.RowCheck">#REF!</definedName>
    <definedName name="RowRanges.RowDepAmortDetail">#REF!</definedName>
    <definedName name="RowRanges.RowDepAmortTotal">#REF!</definedName>
    <definedName name="RowRanges.RowEnergyCostDetail">#REF!</definedName>
    <definedName name="RowRanges.RowEnergyCostTotal">#REF!</definedName>
    <definedName name="RowRanges.RowMeta">#REF!</definedName>
    <definedName name="RowRanges.RowMinInt">#REF!</definedName>
    <definedName name="RowRanges.RowOpExExcDetail">#REF!</definedName>
    <definedName name="RowRanges.RowOpExExcTotal">#REF!</definedName>
    <definedName name="RowRanges.RowOtherDetail">#REF!</definedName>
    <definedName name="RowRanges.RowOtherEBITDADetail">#REF!</definedName>
    <definedName name="RowRanges.RowOtherEBITDATotal">#REF!</definedName>
    <definedName name="RowRanges.RowOtherTotal">#REF!</definedName>
    <definedName name="RowRanges.RowPageFilter">#REF!</definedName>
    <definedName name="RowRanges.RowRetainedEarnings">#REF!</definedName>
    <definedName name="RowRanges.RowRevGrossDetail">#REF!</definedName>
    <definedName name="RowRanges.RowRevGrossTotal">#REF!</definedName>
    <definedName name="RowRanges.RowTaxDetail">#REF!</definedName>
    <definedName name="RowRanges.RowTaxTotal">#REF!</definedName>
    <definedName name="S">'[2]WP 1-2'!#REF!</definedName>
    <definedName name="SE_Only">'[6]Alloc factors'!#REF!</definedName>
    <definedName name="SEadit">#REF!</definedName>
    <definedName name="SEadv">#REF!</definedName>
    <definedName name="SEcash">#REF!</definedName>
    <definedName name="SEcwip">#REF!</definedName>
    <definedName name="SEdep">#REF!</definedName>
    <definedName name="SEmatsup">#REF!</definedName>
    <definedName name="SEMO">#REF!</definedName>
    <definedName name="SEMO_Plant">#REF!</definedName>
    <definedName name="SEplant">#REF!</definedName>
    <definedName name="SEpp">#REF!</definedName>
    <definedName name="SEstorg">#REF!</definedName>
    <definedName name="SSExp">'[14]WP Input '!#REF!</definedName>
    <definedName name="SSPlant">'[14]WP Input '!#REF!</definedName>
    <definedName name="SSRESIDUAL">#REF!</definedName>
    <definedName name="STD_Rate">'[14]WP Input '!#REF!</definedName>
    <definedName name="Sttax">#REF!</definedName>
    <definedName name="SWadit">#REF!</definedName>
    <definedName name="SWadv">#REF!</definedName>
    <definedName name="SWcash">#REF!</definedName>
    <definedName name="SWcwip">#REF!</definedName>
    <definedName name="SWdep">#REF!</definedName>
    <definedName name="SWmatsup">#REF!</definedName>
    <definedName name="SWplant">#REF!</definedName>
    <definedName name="SWpp">#REF!</definedName>
    <definedName name="SWstorg">#REF!</definedName>
    <definedName name="T">#REF!</definedName>
    <definedName name="Template.Build.End">42928.4388175579</definedName>
    <definedName name="Template.Build.Start">42928.4387393287</definedName>
    <definedName name="Template.LastSaveTime">""</definedName>
    <definedName name="Template.LastSaveUser">""</definedName>
    <definedName name="Template.Name">"PL_BS_Trend_Month_By_Legal"</definedName>
    <definedName name="Template.SaveAll">"false"</definedName>
    <definedName name="test" hidden="1">{"ARK_JURIS_FUEL",#N/A,FALSE,"Ark_Fuel&amp;Rev"}</definedName>
    <definedName name="TESTPERIOD">#REF!</definedName>
    <definedName name="TESTPERIOD1">#REF!</definedName>
    <definedName name="TestPeriodDate">[16]Inputs!$D$20</definedName>
    <definedName name="TESTYEAR">'[13]DATA INPUT'!$C$9</definedName>
    <definedName name="testyeardate">[12]titlepage!$C$10</definedName>
    <definedName name="TOTadit">#REF!</definedName>
    <definedName name="TOTadv">#REF!</definedName>
    <definedName name="TOTcash">#REF!</definedName>
    <definedName name="TOTcwip">#REF!</definedName>
    <definedName name="TOTdep">#REF!</definedName>
    <definedName name="TOTmatsup">#REF!</definedName>
    <definedName name="TOTplant">#REF!</definedName>
    <definedName name="TOTpp">#REF!</definedName>
    <definedName name="TOTstorg">#REF!</definedName>
    <definedName name="U">#REF!</definedName>
    <definedName name="User.Language">"en-US"</definedName>
    <definedName name="User.Name">"cbarbee"</definedName>
    <definedName name="User.Session">"l0g0nji4ms2kgsa54h4iku45"</definedName>
    <definedName name="Uxrwoff_with_Pban_Query">#REF!</definedName>
    <definedName name="V">#REF!</definedName>
    <definedName name="W">#REF!</definedName>
    <definedName name="witness1">[12]titlepage!$B$7</definedName>
    <definedName name="WP_2_3">#REF!</definedName>
    <definedName name="WP_3_1">#REF!</definedName>
    <definedName name="WP_6_1">#REF!</definedName>
    <definedName name="WP_6_1_1">#REF!</definedName>
    <definedName name="WP_6_2">#REF!</definedName>
    <definedName name="WP_6_2_1">#REF!</definedName>
    <definedName name="WP_6_3">#REF!</definedName>
    <definedName name="WP_6_3_1">#REF!</definedName>
    <definedName name="WP_7_1">#REF!</definedName>
    <definedName name="WP_7_2">#REF!</definedName>
    <definedName name="WP_7_3">#REF!</definedName>
    <definedName name="WP_7_4">#REF!</definedName>
    <definedName name="WP_7_5">#REF!</definedName>
    <definedName name="WP_7_6">#REF!</definedName>
    <definedName name="WP_7_7">#REF!</definedName>
    <definedName name="WP_9_1">#REF!</definedName>
    <definedName name="wrn.ACC._.PROV." hidden="1">{"JURIS_ACC_PROV",#N/A,FALSE,"COSTSTUDY";"OKCLS_ACC_PROV",#N/A,FALSE,"COSTSTUDY"}</definedName>
    <definedName name="wrn.ARK._.JURIS._.FAC._.CALC." hidden="1">{"ARK_JURIS_FAC",#N/A,FALSE,"Ark_Fuel&amp;Rev"}</definedName>
    <definedName name="wrn.ARK._.JURIS._.FUEL._.COST." hidden="1">{"ARK_JURIS_FUEL",#N/A,FALSE,"Ark_Fuel&amp;Rev"}</definedName>
    <definedName name="wrn.ATOKA._.FAC._.CALC." hidden="1">{"ATOKA_FAC",#N/A,FALSE,"Atoka"}</definedName>
    <definedName name="wrn.CAPACITY._.ALLOC._.SUMMARY." hidden="1">{"CAP_ALLOC_SUMMARY",#N/A,FALSE,"Alloc Summary"}</definedName>
    <definedName name="wrn.CONOCO._.FAC." hidden="1">{"CONOCO_FAC",#N/A,FALSE,"Conoco FAC"}</definedName>
    <definedName name="wrn.CUST._.REV._.ALLOC._.INPUT." hidden="1">{"SECTK_JURIS_CUSTREV",#N/A,FALSE,"COSTSTUDY";"SECTK_OKCLS_CUSTREV",#N/A,FALSE,"COSTSTUDY"}</definedName>
    <definedName name="wrn.CUSTOMER._.ALLOC._.RATIOS." hidden="1">{"JURIS_CUST_ALLOC_RATIOS",#N/A,FALSE,"COSTSTUDY";"OKCLS_CUST_ALLOC_RATIOS",#N/A,FALSE,"COSTSTUDY"}</definedName>
    <definedName name="wrn.DEMAND._.ENERGY._.RATIOS." hidden="1">{"JURIS_DMDENRGY_RATIOS",#N/A,FALSE,"COSTSTUDY";"OKCLS_DMDENRGY_RATIOS",#N/A,FALSE,"COSTSTUDY"}</definedName>
    <definedName name="wrn.DEPRECIATION._.EXPENSE." hidden="1">{"JURIS_DEPR_EXP",#N/A,FALSE,"COSTSTUDY";"OKCLS_DEPR_EXP",#N/A,FALSE,"COSTSTUDY"}</definedName>
    <definedName name="wrn.DEVLP._.LABOR._.ALLOC." hidden="1">{"JURIS_LAB_ALOC_DEVLP",#N/A,FALSE,"COSTSTUDY";"OKCLS_LAB_ALOC_DEVLP",#N/A,FALSE,"COSTSTUDY"}</definedName>
    <definedName name="wrn.DMD._.ENERGY._.ALLOC._.INPUT." hidden="1">{"JURIS_DMDENRGY_AL_INPUT",#N/A,FALSE,"COSTSTUDY";"OKCLS_DMDENRGY_AL_INPUT",#N/A,FALSE,"COSTSTUDY"}</definedName>
    <definedName name="wrn.FAC._.SUMMARY." hidden="1">{"FAC_SUMMARY",#N/A,FALSE,"Summaries"}</definedName>
    <definedName name="wrn.FERC._.FAC._.CALC." hidden="1">{"FERC_FAC",#N/A,FALSE,"FERC_Fuel&amp;Rev"}</definedName>
    <definedName name="wrn.FERC._.WEATHER._.and._.JURIS._.FUEL." hidden="1">{"FERC_WEATHER_AND_FUEL",#N/A,FALSE,"FERC_Fuel&amp;Rev"}</definedName>
    <definedName name="wrn.go." hidden="1">{"wp_h4.2",#N/A,FALSE,"WP_H4.2";"wp_h4.3",#N/A,FALSE,"WP_H4.3"}</definedName>
    <definedName name="wrn.INCOME._.TAX._.CALCULATION." hidden="1">{"JURIS_INC_TAX_CALC",#N/A,FALSE,"COSTSTUDY";"OKCLS_INC_TAX_CALC",#N/A,FALSE,"COSTSTUDY"}</definedName>
    <definedName name="wrn.INTERNAL._.ALLOC._.INPUT." hidden="1">{"JURIS_INT_ALOC_AMTS",#N/A,FALSE,"COSTSTUDY";"OKCLS_INT_ALOC_AMTS",#N/A,FALSE,"COSTSTUDY"}</definedName>
    <definedName name="wrn.INTERNAL._.ALLOC._.RATIOS." hidden="1">{"JURIS_INTAL_RATIOS",#N/A,FALSE,"COSTSTUDY";"OKCLS_INTAL_RATIOS",#N/A,FALSE,"COSTSTUDY"}</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OK._.FUEL._.COMPARISON." hidden="1">{"OK_FUEL_COMPARISON",#N/A,FALSE,"Ok_Fuel&amp;Rev"}</definedName>
    <definedName name="wrn.OK._.JURIS._.FAC._.CALCULATION." hidden="1">{"OK_JURIS_FAC",#N/A,FALSE,"Ok_Fuel&amp;Rev"}</definedName>
    <definedName name="wrn.OK._.JURIS._.FUEL._.COST." hidden="1">{"OK_JURIS_FUEL",#N/A,FALSE,"Ok_Fuel&amp;Rev"}</definedName>
    <definedName name="wrn.OKLA._.PRO._.FORMA._.FUEL." hidden="1">{"OK_PRO_FORMA_FUEL",#N/A,FALSE,"Ok_Fuel&amp;Rev"}</definedName>
    <definedName name="wrn.OM._.EXPENSES." hidden="1">{"JURIS_OM_EXP",#N/A,FALSE,"COSTSTUDY";"OKCLS_OM_EXP",#N/A,FALSE,"COSTSTUDY"}</definedName>
    <definedName name="wrn.OMPA._.FAC." hidden="1">{"OMPA_FAC",#N/A,FALSE,"OMPA FAC"}</definedName>
    <definedName name="wrn.OTHER._.DATA." hidden="1">{"OTHER_DATA",#N/A,FALSE,"Ok_Fuel&amp;Rev"}</definedName>
    <definedName name="wrn.PLANT._.IN._.SERVICE." hidden="1">{"JURIS_PLT_IN_SERV",#N/A,FALSE,"COSTSTUDY";"OKCLS_PLT_IN_SERV",#N/A,FALSE,"COSTSTUDY"}</definedName>
    <definedName name="wrn.print."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RATEBASE._.ADJUSTMENTS." hidden="1">{"JURIS_RB_ADJS",#N/A,FALSE,"COSTSTUDY";"OKCLS_RB_ADJS",#N/A,FALSE,"COSTSTUDY"}</definedName>
    <definedName name="wrn.SCHEDULE_K_1." hidden="1">{"SCHK1",#N/A,FALSE,"FILING REPORTS"}</definedName>
    <definedName name="wrn.SECTLREPORTS." hidden="1">{"SCHL",#N/A,FALSE,"FILING REPORTS";"SCHL1",#N/A,FALSE,"COSTSTUDY";"SCHL2",#N/A,FALSE,"COSTSTUDY";"SCHL3",#N/A,FALSE,"COSTSTUDY";"SCHL4",#N/A,FALSE,"COSTSTUDY";"SCHL5",#N/A,FALSE,"COSTSTUDY";"SCHL6",#N/A,FALSE,"COSTSTUDY";"SCHL7",#N/A,FALSE,"COSTSTUDY";"SCHL8",#N/A,FALSE,"COSTSTUDY"}</definedName>
    <definedName name="wrn.SPA._.FAC." hidden="1">{"SPA_FAC",#N/A,FALSE,"OMPA SPA FAC"}</definedName>
    <definedName name="wrn.SUMMARY." hidden="1">{"OKCLS_SUMMARY",#N/A,FALSE,"INTERNAL REPORTS";"JURIS_SUMMARY",#N/A,FALSE,"INTERNAL REPORTS"}</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TAXES._.OTHER." hidden="1">{"JURIS_TAXES_OTHER",#N/A,FALSE,"COSTSTUDY";"OKCLS_TAXES_OTHER",#N/A,FALSE,"COSTSTUDY"}</definedName>
    <definedName name="wrn.WEATHER._.AND._.YR._.END._.CUST._.ADJ." hidden="1">{"WEATHER_CUSTOMERS",#N/A,FALSE,"Ok_Fuel&amp;Rev"}</definedName>
    <definedName name="x">#REF!</definedName>
    <definedName name="Y">#REF!</definedName>
    <definedName name="yeardateplus1">[12]titlepage!$C$15</definedName>
    <definedName name="yeardateprior1">[12]titlepage!$C$11</definedName>
    <definedName name="yeardateprior2">[12]titlepage!$C$12</definedName>
    <definedName name="yeardateprior3">[12]titlepage!$C$13</definedName>
    <definedName name="yeardateprior4">[12]titlepage!$C$14</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3" l="1"/>
  <c r="S15" i="3" s="1"/>
  <c r="I15" i="3"/>
  <c r="I13" i="3"/>
  <c r="A13" i="3"/>
  <c r="A15" i="3" s="1"/>
  <c r="A17" i="3" s="1"/>
  <c r="O11" i="3"/>
  <c r="S11" i="3" s="1"/>
  <c r="S17" i="3" s="1"/>
  <c r="C24" i="1" s="1"/>
  <c r="E17" i="3" l="1"/>
  <c r="K13" i="3" s="1"/>
  <c r="K17" i="3" s="1"/>
  <c r="I11" i="3"/>
  <c r="I17" i="3" s="1"/>
  <c r="G17" i="3"/>
  <c r="O13" i="3" l="1"/>
  <c r="O17" i="3" s="1"/>
  <c r="C25" i="1"/>
  <c r="G19" i="1" l="1"/>
  <c r="G21" i="1"/>
  <c r="G18" i="1"/>
  <c r="G20" i="1"/>
  <c r="G14" i="1"/>
  <c r="G16" i="1"/>
  <c r="G12" i="1"/>
  <c r="G13" i="1" l="1"/>
  <c r="G17" i="1" l="1"/>
  <c r="G15" i="1" l="1"/>
  <c r="G22" i="1" s="1"/>
  <c r="C22" i="1"/>
  <c r="G33" i="1" l="1"/>
  <c r="G32" i="1"/>
  <c r="G30" i="1"/>
  <c r="G29" i="1"/>
  <c r="G28" i="1"/>
  <c r="G27" i="1"/>
  <c r="G31" i="1"/>
  <c r="G34" i="1" l="1"/>
</calcChain>
</file>

<file path=xl/sharedStrings.xml><?xml version="1.0" encoding="utf-8"?>
<sst xmlns="http://schemas.openxmlformats.org/spreadsheetml/2006/main" count="73" uniqueCount="68">
  <si>
    <t>The Empire District Electric Company</t>
  </si>
  <si>
    <t>EO-2022-0193</t>
  </si>
  <si>
    <t>Missouri Asbury Securitization</t>
  </si>
  <si>
    <t>Asbury Securitization Costs</t>
  </si>
  <si>
    <t>Balance to Apply Carrying Charge:</t>
  </si>
  <si>
    <t>Net Retired Asbury Plant</t>
  </si>
  <si>
    <t>Asbury Environmental Regulatory Assets</t>
  </si>
  <si>
    <t>Asbury Fuel Inventories</t>
  </si>
  <si>
    <t>Asbury Excess ADIT</t>
  </si>
  <si>
    <t>Asbury AAO Liability</t>
  </si>
  <si>
    <t>Asbury ADIT</t>
  </si>
  <si>
    <t>Total Missouri</t>
  </si>
  <si>
    <t>Asbury (Retired Plant)</t>
  </si>
  <si>
    <t>Missouri</t>
  </si>
  <si>
    <t>Jurisdictional</t>
  </si>
  <si>
    <t>Allocation</t>
  </si>
  <si>
    <t>Total</t>
  </si>
  <si>
    <r>
      <t xml:space="preserve">Additional Asbury Decommissioning Costs (Phase 2) </t>
    </r>
    <r>
      <rPr>
        <b/>
        <sz val="9"/>
        <color rgb="FFFF0000"/>
        <rFont val="Calibri"/>
        <family val="2"/>
        <scheme val="minor"/>
      </rPr>
      <t>(1)</t>
    </r>
  </si>
  <si>
    <r>
      <t xml:space="preserve">Additional Asbury Decommissioning Costs (Phase 3) </t>
    </r>
    <r>
      <rPr>
        <b/>
        <sz val="9"/>
        <color rgb="FFFF0000"/>
        <rFont val="Calibri"/>
        <family val="2"/>
        <scheme val="minor"/>
      </rPr>
      <t>(1)</t>
    </r>
  </si>
  <si>
    <t>Additional Asbury Asset Retirement Obligation Costs - Asbestos</t>
  </si>
  <si>
    <t>Additional Asbury Asset Retirement Obligation Costs - CCR Impoundment</t>
  </si>
  <si>
    <t>Footnote:</t>
  </si>
  <si>
    <r>
      <rPr>
        <b/>
        <sz val="9"/>
        <color rgb="FFFF0000"/>
        <rFont val="Calibri"/>
        <family val="2"/>
        <scheme val="minor"/>
      </rPr>
      <t>(1)</t>
    </r>
    <r>
      <rPr>
        <sz val="11"/>
        <rFont val="Calibri"/>
        <family val="2"/>
        <scheme val="minor"/>
      </rPr>
      <t xml:space="preserve"> - From Black and Veatch Demo Cost Estimate - November 2021 Memo.</t>
    </r>
  </si>
  <si>
    <r>
      <t xml:space="preserve">Total Asbury Costs to Securitize: </t>
    </r>
    <r>
      <rPr>
        <sz val="10"/>
        <color rgb="FFFF0000"/>
        <rFont val="Poppins"/>
        <family val="3"/>
      </rPr>
      <t>(2)</t>
    </r>
  </si>
  <si>
    <t>Monthly Carrying Charge:</t>
  </si>
  <si>
    <t>Carrying Charge: (ER-2019-0374)</t>
  </si>
  <si>
    <t>Total Additional Carrying Charge (Stub Period 2):</t>
  </si>
  <si>
    <t>Missouri Jurisdiction</t>
  </si>
  <si>
    <t>Docket No. ER-2019-0374</t>
  </si>
  <si>
    <t>Schedule 6 Weighted Average Cost of Capital</t>
  </si>
  <si>
    <t xml:space="preserve">Capital </t>
  </si>
  <si>
    <t>Staff</t>
  </si>
  <si>
    <t>Adjusted</t>
  </si>
  <si>
    <t>Line</t>
  </si>
  <si>
    <t>Per Books</t>
  </si>
  <si>
    <t>Pro Forma</t>
  </si>
  <si>
    <t>Capital</t>
  </si>
  <si>
    <t>Cost</t>
  </si>
  <si>
    <t>Rate of</t>
  </si>
  <si>
    <t>No.</t>
  </si>
  <si>
    <t>Description</t>
  </si>
  <si>
    <t>Adjustments</t>
  </si>
  <si>
    <t>Ratio</t>
  </si>
  <si>
    <t>Rate</t>
  </si>
  <si>
    <t>Return</t>
  </si>
  <si>
    <t>(a)</t>
  </si>
  <si>
    <t>(b)</t>
  </si>
  <si>
    <t xml:space="preserve">(c) </t>
  </si>
  <si>
    <t>(d) = (b) + (c)</t>
  </si>
  <si>
    <t>(e)</t>
  </si>
  <si>
    <t>(f)</t>
  </si>
  <si>
    <t>(g) = (e) x (f)</t>
  </si>
  <si>
    <t>Long Term Debt</t>
  </si>
  <si>
    <t>Trust Preferred Stock</t>
  </si>
  <si>
    <t>Common Equity</t>
  </si>
  <si>
    <t>Total Capital</t>
  </si>
  <si>
    <t>Source:</t>
  </si>
  <si>
    <t>The Long Term Debt detail can be seen at WP 6.1 Cost of Debt.  The Common Equity was obtained from 01-20  Balance Sheet.</t>
  </si>
  <si>
    <t>Purpose:</t>
  </si>
  <si>
    <t>Presents the components of the capital of the utility outstanding as of the end of the test year with any pro forma adjustments, as well as, the ratios of the various components to the total capital and the effective cost of each component under present and proposed rates.</t>
  </si>
  <si>
    <t xml:space="preserve">Tax </t>
  </si>
  <si>
    <t>Gross-up</t>
  </si>
  <si>
    <t>After Tax</t>
  </si>
  <si>
    <t>Gross-Up</t>
  </si>
  <si>
    <t>Stub Period 2: June 2022 - December 2022:</t>
  </si>
  <si>
    <r>
      <rPr>
        <b/>
        <sz val="9"/>
        <color rgb="FFFF0000"/>
        <rFont val="Calibri"/>
        <family val="2"/>
        <scheme val="minor"/>
      </rPr>
      <t>(2)</t>
    </r>
    <r>
      <rPr>
        <sz val="11"/>
        <rFont val="Calibri"/>
        <family val="2"/>
        <scheme val="minor"/>
      </rPr>
      <t xml:space="preserve"> - All costs represent the Missouri jurisdictional actuals as of 4/30/2022 and projections through May 2022 except for the additional projected decommissioning and ARO costs which represent the total projections of the item.</t>
    </r>
  </si>
  <si>
    <t>Proposed EO-2022-0193</t>
  </si>
  <si>
    <t>Surrebuttal Schedule CTE-14 Asbury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</si>
</sst>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000000000000%"/>
    <numFmt numFmtId="167" formatCode="0.0000\ %"/>
    <numFmt numFmtId="168" formatCode="0.0000"/>
  </numFmts>
  <fonts count="14" x14ac:knownFonts="1">
    <font>
      <sz val="10"/>
      <color theme="1"/>
      <name val="Poppins"/>
      <family val="2"/>
    </font>
    <font>
      <sz val="10"/>
      <color theme="1"/>
      <name val="Poppins"/>
      <family val="2"/>
    </font>
    <font>
      <b/>
      <sz val="10"/>
      <color theme="1"/>
      <name val="Poppins"/>
      <family val="3"/>
    </font>
    <font>
      <sz val="11"/>
      <name val="Calibri"/>
      <family val="2"/>
      <scheme val="minor"/>
    </font>
    <font>
      <sz val="10"/>
      <color theme="1"/>
      <name val="Poppins"/>
      <family val="3"/>
    </font>
    <font>
      <b/>
      <sz val="9"/>
      <color rgb="FFFF0000"/>
      <name val="Calibri"/>
      <family val="2"/>
      <scheme val="minor"/>
    </font>
    <font>
      <b/>
      <u/>
      <sz val="11"/>
      <name val="Calibri"/>
      <family val="2"/>
      <scheme val="minor"/>
    </font>
    <font>
      <sz val="10"/>
      <color rgb="FFFF0000"/>
      <name val="Poppins"/>
      <family val="3"/>
    </font>
    <font>
      <sz val="11"/>
      <color theme="1"/>
      <name val="Calibri"/>
      <family val="2"/>
      <scheme val="minor"/>
    </font>
    <font>
      <sz val="11"/>
      <color indexed="8"/>
      <name val="Calibri"/>
      <family val="2"/>
      <scheme val="minor"/>
    </font>
    <font>
      <b/>
      <sz val="11"/>
      <color theme="1"/>
      <name val="Calibri"/>
      <family val="2"/>
      <scheme val="minor"/>
    </font>
    <font>
      <sz val="12"/>
      <name val="Tms Rmn"/>
    </font>
    <font>
      <b/>
      <sz val="11"/>
      <name val="Calibri"/>
      <family val="2"/>
      <scheme val="minor"/>
    </font>
    <font>
      <b/>
      <u/>
      <sz val="11"/>
      <color indexed="8"/>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double">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0" fontId="11" fillId="0" borderId="0"/>
    <xf numFmtId="44"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78">
    <xf numFmtId="0" fontId="0" fillId="0" borderId="0" xfId="0"/>
    <xf numFmtId="0" fontId="2" fillId="0" borderId="0" xfId="0" applyFont="1"/>
    <xf numFmtId="0" fontId="2" fillId="0" borderId="0" xfId="0" applyFont="1" applyAlignment="1">
      <alignment horizontal="left" indent="3"/>
    </xf>
    <xf numFmtId="164" fontId="0" fillId="0" borderId="0" xfId="1" applyNumberFormat="1" applyFont="1"/>
    <xf numFmtId="0" fontId="3" fillId="0" borderId="0" xfId="0" applyFont="1"/>
    <xf numFmtId="164" fontId="0" fillId="0" borderId="3" xfId="1" applyNumberFormat="1" applyFont="1" applyBorder="1" applyAlignment="1">
      <alignment horizontal="center"/>
    </xf>
    <xf numFmtId="164" fontId="0" fillId="0" borderId="4" xfId="1" applyNumberFormat="1" applyFont="1" applyBorder="1" applyAlignment="1">
      <alignment horizontal="center"/>
    </xf>
    <xf numFmtId="164" fontId="0" fillId="0" borderId="1" xfId="1" applyNumberFormat="1"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164" fontId="3" fillId="0" borderId="0" xfId="1" applyNumberFormat="1" applyFont="1"/>
    <xf numFmtId="165" fontId="3" fillId="0" borderId="0" xfId="2" applyNumberFormat="1" applyFont="1"/>
    <xf numFmtId="164" fontId="3" fillId="0" borderId="5" xfId="1" applyNumberFormat="1" applyFont="1" applyBorder="1"/>
    <xf numFmtId="10" fontId="3" fillId="0" borderId="0" xfId="0" applyNumberFormat="1" applyFont="1"/>
    <xf numFmtId="10" fontId="3" fillId="0" borderId="5" xfId="0" applyNumberFormat="1" applyFont="1" applyBorder="1"/>
    <xf numFmtId="164" fontId="0" fillId="0" borderId="5" xfId="1" applyNumberFormat="1" applyFont="1" applyBorder="1"/>
    <xf numFmtId="165" fontId="0" fillId="0" borderId="0" xfId="0" applyNumberFormat="1"/>
    <xf numFmtId="165" fontId="0" fillId="0" borderId="0" xfId="2" applyNumberFormat="1" applyFont="1"/>
    <xf numFmtId="164" fontId="3" fillId="0" borderId="0" xfId="1" applyNumberFormat="1" applyFont="1" applyBorder="1"/>
    <xf numFmtId="10" fontId="3" fillId="0" borderId="0" xfId="0" applyNumberFormat="1" applyFont="1" applyBorder="1"/>
    <xf numFmtId="164" fontId="0" fillId="0" borderId="0" xfId="1" applyNumberFormat="1" applyFont="1" applyBorder="1"/>
    <xf numFmtId="0" fontId="3" fillId="0" borderId="0" xfId="0" applyFont="1" applyBorder="1"/>
    <xf numFmtId="0" fontId="0" fillId="0" borderId="0" xfId="0" applyBorder="1"/>
    <xf numFmtId="0" fontId="6" fillId="0" borderId="0" xfId="0" applyFont="1" applyAlignment="1">
      <alignment horizontal="left"/>
    </xf>
    <xf numFmtId="0" fontId="6" fillId="0" borderId="0" xfId="0" applyFont="1"/>
    <xf numFmtId="0" fontId="3" fillId="0" borderId="0" xfId="0" quotePrefix="1" applyFont="1"/>
    <xf numFmtId="0" fontId="3" fillId="0" borderId="0" xfId="0" quotePrefix="1" applyFont="1" applyAlignment="1">
      <alignment wrapText="1"/>
    </xf>
    <xf numFmtId="10" fontId="0" fillId="0" borderId="0" xfId="3" applyNumberFormat="1" applyFont="1"/>
    <xf numFmtId="17" fontId="0" fillId="0" borderId="0" xfId="0" applyNumberFormat="1"/>
    <xf numFmtId="165" fontId="0" fillId="0" borderId="0" xfId="2" applyNumberFormat="1" applyFont="1" applyBorder="1"/>
    <xf numFmtId="0" fontId="2" fillId="0" borderId="0" xfId="0" applyFont="1" applyAlignment="1">
      <alignment horizontal="left"/>
    </xf>
    <xf numFmtId="164" fontId="0" fillId="0" borderId="0" xfId="0" applyNumberFormat="1"/>
    <xf numFmtId="0" fontId="9" fillId="0" borderId="0" xfId="4" applyFont="1" applyFill="1" applyAlignment="1">
      <alignment horizontal="left"/>
    </xf>
    <xf numFmtId="0" fontId="8" fillId="0" borderId="0" xfId="4" applyFill="1"/>
    <xf numFmtId="0" fontId="10" fillId="0" borderId="0" xfId="4" applyFont="1" applyFill="1"/>
    <xf numFmtId="0" fontId="12" fillId="0" borderId="0" xfId="5" applyFont="1" applyFill="1" applyAlignment="1">
      <alignment horizontal="center" vertical="top"/>
    </xf>
    <xf numFmtId="0" fontId="3" fillId="0" borderId="0" xfId="5" applyFont="1" applyFill="1" applyAlignment="1">
      <alignment horizontal="center" vertical="top"/>
    </xf>
    <xf numFmtId="0" fontId="9" fillId="0" borderId="0" xfId="4" applyFont="1" applyFill="1" applyAlignment="1">
      <alignment horizontal="center"/>
    </xf>
    <xf numFmtId="0" fontId="8" fillId="0" borderId="0" xfId="4" applyFill="1" applyAlignment="1">
      <alignment horizontal="center"/>
    </xf>
    <xf numFmtId="0" fontId="8" fillId="0" borderId="0" xfId="4" applyFill="1" applyBorder="1" applyAlignment="1">
      <alignment horizontal="center"/>
    </xf>
    <xf numFmtId="0" fontId="9" fillId="0" borderId="5" xfId="4" applyFont="1" applyFill="1" applyBorder="1" applyAlignment="1">
      <alignment horizontal="center"/>
    </xf>
    <xf numFmtId="14" fontId="9" fillId="0" borderId="5" xfId="4" applyNumberFormat="1" applyFont="1" applyFill="1" applyBorder="1" applyAlignment="1">
      <alignment horizontal="center"/>
    </xf>
    <xf numFmtId="0" fontId="8" fillId="0" borderId="5" xfId="4" applyFill="1" applyBorder="1" applyAlignment="1">
      <alignment horizontal="center"/>
    </xf>
    <xf numFmtId="0" fontId="9" fillId="0" borderId="0" xfId="4" quotePrefix="1" applyFont="1" applyFill="1" applyAlignment="1">
      <alignment horizontal="center"/>
    </xf>
    <xf numFmtId="0" fontId="9" fillId="0" borderId="0" xfId="4" applyFont="1" applyFill="1"/>
    <xf numFmtId="1" fontId="9" fillId="0" borderId="0" xfId="4" applyNumberFormat="1" applyFont="1" applyFill="1" applyAlignment="1">
      <alignment horizontal="center"/>
    </xf>
    <xf numFmtId="37" fontId="9" fillId="0" borderId="0" xfId="4" applyNumberFormat="1" applyFont="1" applyFill="1"/>
    <xf numFmtId="165" fontId="9" fillId="0" borderId="0" xfId="6" applyNumberFormat="1" applyFont="1" applyFill="1" applyAlignment="1">
      <alignment horizontal="center"/>
    </xf>
    <xf numFmtId="10" fontId="9" fillId="0" borderId="0" xfId="7" applyNumberFormat="1" applyFont="1" applyFill="1" applyAlignment="1">
      <alignment horizontal="center"/>
    </xf>
    <xf numFmtId="10" fontId="3" fillId="0" borderId="0" xfId="7" applyNumberFormat="1" applyFont="1" applyFill="1" applyAlignment="1">
      <alignment horizontal="center" wrapText="1"/>
    </xf>
    <xf numFmtId="1" fontId="8" fillId="0" borderId="0" xfId="4" applyNumberFormat="1" applyFill="1" applyAlignment="1">
      <alignment horizontal="center"/>
    </xf>
    <xf numFmtId="10" fontId="8" fillId="0" borderId="0" xfId="4" applyNumberFormat="1" applyFill="1" applyAlignment="1">
      <alignment horizontal="center"/>
    </xf>
    <xf numFmtId="164" fontId="9" fillId="0" borderId="0" xfId="8" applyNumberFormat="1" applyFont="1" applyFill="1" applyAlignment="1">
      <alignment horizontal="center"/>
    </xf>
    <xf numFmtId="166" fontId="8" fillId="0" borderId="0" xfId="4" applyNumberFormat="1" applyFill="1" applyAlignment="1">
      <alignment horizontal="center"/>
    </xf>
    <xf numFmtId="43" fontId="0" fillId="0" borderId="0" xfId="8" applyFont="1" applyFill="1" applyAlignment="1">
      <alignment horizontal="center"/>
    </xf>
    <xf numFmtId="167" fontId="8" fillId="0" borderId="0" xfId="4" applyNumberFormat="1" applyFill="1"/>
    <xf numFmtId="164" fontId="0" fillId="0" borderId="0" xfId="8" applyNumberFormat="1" applyFont="1" applyFill="1"/>
    <xf numFmtId="168" fontId="8" fillId="0" borderId="0" xfId="4" applyNumberFormat="1" applyFill="1" applyAlignment="1">
      <alignment horizontal="center"/>
    </xf>
    <xf numFmtId="10" fontId="8" fillId="0" borderId="0" xfId="3" applyNumberFormat="1" applyFont="1" applyFill="1" applyAlignment="1">
      <alignment horizontal="center"/>
    </xf>
    <xf numFmtId="37" fontId="9" fillId="0" borderId="0" xfId="4" applyNumberFormat="1" applyFont="1" applyFill="1" applyAlignment="1">
      <alignment horizontal="center"/>
    </xf>
    <xf numFmtId="9" fontId="9" fillId="0" borderId="0" xfId="7" applyFont="1" applyFill="1" applyAlignment="1">
      <alignment horizontal="center"/>
    </xf>
    <xf numFmtId="10" fontId="9" fillId="0" borderId="0" xfId="4" applyNumberFormat="1" applyFont="1" applyFill="1" applyAlignment="1">
      <alignment horizontal="center"/>
    </xf>
    <xf numFmtId="0" fontId="8" fillId="0" borderId="5" xfId="4" applyFill="1" applyBorder="1"/>
    <xf numFmtId="0" fontId="9" fillId="0" borderId="0" xfId="4" quotePrefix="1" applyFont="1" applyFill="1" applyAlignment="1">
      <alignment horizontal="left"/>
    </xf>
    <xf numFmtId="165" fontId="9" fillId="0" borderId="6" xfId="6" quotePrefix="1" applyNumberFormat="1" applyFont="1" applyFill="1" applyBorder="1" applyAlignment="1">
      <alignment horizontal="center"/>
    </xf>
    <xf numFmtId="165" fontId="9" fillId="0" borderId="0" xfId="6" quotePrefix="1" applyNumberFormat="1" applyFont="1" applyFill="1" applyAlignment="1">
      <alignment horizontal="center"/>
    </xf>
    <xf numFmtId="10" fontId="9" fillId="0" borderId="0" xfId="4" quotePrefix="1" applyNumberFormat="1" applyFont="1" applyFill="1" applyAlignment="1">
      <alignment horizontal="center"/>
    </xf>
    <xf numFmtId="10" fontId="9" fillId="0" borderId="6" xfId="4" quotePrefix="1" applyNumberFormat="1" applyFont="1" applyFill="1" applyBorder="1" applyAlignment="1">
      <alignment horizontal="center"/>
    </xf>
    <xf numFmtId="43" fontId="0" fillId="0" borderId="0" xfId="8" applyFont="1" applyFill="1"/>
    <xf numFmtId="43" fontId="8" fillId="0" borderId="0" xfId="4" applyNumberFormat="1" applyFill="1"/>
    <xf numFmtId="0" fontId="13" fillId="0" borderId="0" xfId="4" applyFont="1" applyFill="1" applyAlignment="1">
      <alignment horizontal="left"/>
    </xf>
    <xf numFmtId="0" fontId="13" fillId="0" borderId="0" xfId="4" applyFont="1" applyFill="1" applyAlignment="1">
      <alignment horizontal="left"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0" xfId="4" applyFill="1" applyAlignment="1">
      <alignment horizontal="left" vertical="top" wrapText="1"/>
    </xf>
    <xf numFmtId="164" fontId="2" fillId="0" borderId="0" xfId="1" applyNumberFormat="1" applyFont="1" applyAlignment="1">
      <alignment horizontal="right"/>
    </xf>
  </cellXfs>
  <cellStyles count="9">
    <cellStyle name="Comma" xfId="1" builtinId="3"/>
    <cellStyle name="Comma 2" xfId="8" xr:uid="{9157A961-25F3-4D04-A29D-AC10A8D3D963}"/>
    <cellStyle name="Currency" xfId="2" builtinId="4"/>
    <cellStyle name="Currency 2" xfId="6" xr:uid="{D8194F79-B325-4FEF-A9F0-FD3D0F92E022}"/>
    <cellStyle name="Normal" xfId="0" builtinId="0"/>
    <cellStyle name="Normal 2" xfId="4" xr:uid="{CDF11859-D58F-45F6-81CF-EDAAB018869A}"/>
    <cellStyle name="Normal 2 7" xfId="5" xr:uid="{8E473C2D-D390-4948-B8F2-C6CB71A5F7CE}"/>
    <cellStyle name="Percent" xfId="3" builtinId="5"/>
    <cellStyle name="Percent 2" xfId="7" xr:uid="{64F42385-79C4-4ABF-A73F-3787610494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MP/PPE%2013%20month%20by%20su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EMP\Cash%20Working%20Capital\Cash%20Working%20Capit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teams/RI/OKLAHOMA/2018OKRateCase/MFRs/Okla%202018%20COS%20Model.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Tjbfiles\kozoman\Rio%20Rico%202012\Standard%20Filing\RRUI%20Water%20standard%20filing%20schedules%2020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Testimony\Atmos%20Direct%20Testimony\Revenue%20Requirements\Mid-States\VIRGINIA\2003%20AIF\2003%2009%20AIF\REVISED%202003%2009%20FILED%20AIF.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file:///S:\Regulatory%20Functional%20Teams\Rate%20Cases\In%20Process\Missouri\2017%20Gas%20Rate%20Case\MO%20-%20Docket%20GR-2014-0152%20-%20Rate%20Case\Testimony%20-%20FINAL%20Liberty%20Direct%20Application\_Missouri%202013%20Cost%20of%20Service%20Study%202014.02.05%20FINAL.xls?557C0A39" TargetMode="External"/><Relationship Id="rId1" Type="http://schemas.openxmlformats.org/officeDocument/2006/relationships/externalLinkPath" Target="file:///\\557C0A39\_Missouri%202013%20Cost%20of%20Service%20Study%202014.02.05%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RDEMMON/My%20Documents/FINANCE/BUDGET/2001%20budget/cashflo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Testimony\Atmos%20Direct%20Testimony\Revenue%20Requirements\Energas\Amarillo\DefStudyMay01\Exhibits%20May%2001%20Amarill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Cash%20Working%20Capital/Cash%20Working%20Capi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Testimony\Atmos%20Direct%20Testimony\Revenue%20Requirements\Greeley\Kansas\Study%203-31-01\Kansas%20Study%203-31-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w1wn18\SHSR_WORKGROUPS\MdSt-MO%20Rate%20Case\2006%20Rate%20Case\MO%20Rate%20Filing%20-%20Case%20No.%20GR-2006-0387,%2004-07-2006\Updated%20Filing%20-%20Jun06\RMB%201-10%20and%20WPs%20MO%20Rate%20Cas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buchanan/My%20Documents/bbfiles/Colorado/CO%202005-06%20GCA/AppendixA%202005-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bbfiles/Colorado/Study%201202/AppendixA2002-12%20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Documents%20and%20Settings\buchanan\My%20Documents\bbfiles\Colorado\CO%202005-06%20GCA\AppendixA%202005-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bbfiles\Colorado\Study%201202\AppendixA2002-12%20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USERS\SRDEMMON\My%20Documents\FINANCE\BUDGET\2001%20budget\cashf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Jun 99"/>
      <sheetName val="Jul 99"/>
      <sheetName val="Aug 99"/>
      <sheetName val="Sep 99"/>
      <sheetName val="Oct 99"/>
      <sheetName val="Nov 99"/>
      <sheetName val="Dec 99"/>
      <sheetName val="Jan 00"/>
      <sheetName val="Feb 00"/>
      <sheetName val="Mar 00"/>
      <sheetName val="Apr 00"/>
      <sheetName val="May 00"/>
      <sheetName val="Jun-00"/>
      <sheetName val="Fuel Inventor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WP 1-1"/>
      <sheetName val="WP 1-2"/>
      <sheetName val="WP 1-3"/>
      <sheetName val="WP 1-3-1"/>
      <sheetName val="WP 1-4"/>
      <sheetName val="WP 1-5"/>
      <sheetName val="WP 1-5-1"/>
      <sheetName val="Schedule 2"/>
      <sheetName val="WP 2-1"/>
      <sheetName val="Schedule 3"/>
      <sheetName val="WP 3-1"/>
      <sheetName val="Schedule 4"/>
      <sheetName val="Schedule 5"/>
      <sheetName val="Schedule 6"/>
      <sheetName val="Schedule 7"/>
      <sheetName val="Schedule 8"/>
    </sheetNames>
    <sheetDataSet>
      <sheetData sheetId="0" refreshError="1"/>
      <sheetData sheetId="1"/>
      <sheetData sheetId="2"/>
      <sheetData sheetId="3"/>
      <sheetData sheetId="4"/>
      <sheetData sheetId="5"/>
      <sheetData sheetId="6"/>
      <sheetData sheetId="7" refreshError="1"/>
      <sheetData sheetId="8"/>
      <sheetData sheetId="9" refreshError="1"/>
      <sheetData sheetId="10"/>
      <sheetData sheetId="11" refreshError="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COST OF SERVICE"/>
      <sheetName val="FCDialog"/>
      <sheetName val="FUNCTIONS"/>
      <sheetName val="UNBUNDLED"/>
      <sheetName val="SCH K-1"/>
      <sheetName val="SCH K-2.1"/>
      <sheetName val="SCH K-2.2"/>
      <sheetName val="SCH K-2.3"/>
      <sheetName val="SCH K-2.4"/>
      <sheetName val="SCH K-2.5"/>
      <sheetName val="SCH K-2.6"/>
      <sheetName val="SCH K-2.7"/>
      <sheetName val="SCH K-2.8"/>
      <sheetName val="SCH K-2.9"/>
      <sheetName val="SCH K-2.10"/>
      <sheetName val="SCH L-1"/>
      <sheetName val="SCH L-3"/>
      <sheetName val="SCH L-4"/>
      <sheetName val="COST OF CAPITAL (COC)"/>
      <sheetName val="O&amp;M EXPENSE (OM)"/>
      <sheetName val="MISC EXPENSES (ME)"/>
      <sheetName val="GROSS PLANT (GP)"/>
      <sheetName val="ACCUM DEPR (AD)"/>
      <sheetName val="DEPR EXP (DE)"/>
      <sheetName val="MISC RATE BASE (MRB)"/>
      <sheetName val="REG. ASSET &amp; LIAB"/>
      <sheetName val="DISTR SUB DA"/>
      <sheetName val="TAX TAB"/>
      <sheetName val="PROD DMD"/>
      <sheetName val="PROD ENR"/>
      <sheetName val="TRANS DMD"/>
      <sheetName val="DISTR DMD - OK"/>
      <sheetName val="METERS"/>
      <sheetName val="CUSTOMER"/>
      <sheetName val="REVENUES"/>
      <sheetName val="BADDEBT"/>
      <sheetName val="DEPOSITS"/>
      <sheetName val="DEMANDS @ SYSTEM PEAKS (CPsys)"/>
      <sheetName val="DEMANDS @ CLASS PEAKS (MDD)"/>
      <sheetName val="RevCust Linked"/>
      <sheetName val="PrtPgDialog"/>
      <sheetName val="FCPrintSched"/>
      <sheetName val="PrtSumDialog"/>
      <sheetName val="PrtSumFDialog"/>
    </sheetNames>
    <sheetDataSet>
      <sheetData sheetId="0"/>
      <sheetData sheetId="1">
        <row r="64">
          <cell r="BV64" t="str">
            <v>TEST YEAR ENDING SEPTEMBER 30, 2018</v>
          </cell>
        </row>
        <row r="624">
          <cell r="B624" t="str">
            <v>Sch K-2.3 / L-2.3   DEPRECIATION EXPENSE</v>
          </cell>
        </row>
      </sheetData>
      <sheetData sheetId="2"/>
      <sheetData sheetId="3"/>
      <sheetData sheetId="4"/>
      <sheetData sheetId="5">
        <row r="17">
          <cell r="E17">
            <v>1269781670.1720304</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page"/>
      <sheetName val="todolist"/>
      <sheetName val="Index"/>
      <sheetName val="scha1"/>
      <sheetName val="scha2"/>
      <sheetName val="scha3"/>
      <sheetName val="scha4"/>
      <sheetName val="scha5"/>
      <sheetName val="schb1"/>
      <sheetName val="schb2"/>
      <sheetName val="schb2p2"/>
      <sheetName val="B-2p3"/>
      <sheetName val="B-2p3.1"/>
      <sheetName val="B-2p4"/>
      <sheetName val="B-2p4.1"/>
      <sheetName val="B2p5 CIAC Amort"/>
      <sheetName val="B2p5.1 CIACAmort"/>
      <sheetName val="B2p6 AIAC"/>
      <sheetName val="B2p6.1 AIAC Activity"/>
      <sheetName val="B2p7 DIT CALC"/>
      <sheetName val="schb3"/>
      <sheetName val="schb4 plant"/>
      <sheetName val="schb5 Formula method"/>
      <sheetName val="schc1 p1"/>
      <sheetName val="schc1 p2"/>
      <sheetName val="AdjSummary"/>
      <sheetName val="C-2p1Depr"/>
      <sheetName val="C-2p3 Prop Taxes "/>
      <sheetName val="schc2"/>
      <sheetName val="C-2p15IntSync"/>
      <sheetName val="C-2p16IncomeTax"/>
      <sheetName val="c3"/>
      <sheetName val="GRCF"/>
      <sheetName val="Tax Rate"/>
      <sheetName val="d1"/>
      <sheetName val="d2"/>
      <sheetName val="d3"/>
      <sheetName val="d4"/>
      <sheetName val="sche1"/>
      <sheetName val="sche2"/>
      <sheetName val="sche3"/>
      <sheetName val="sche4"/>
      <sheetName val="sche5"/>
      <sheetName val="sche7"/>
      <sheetName val="sche8"/>
      <sheetName val="sche9"/>
      <sheetName val="schf1"/>
      <sheetName val="schf2"/>
      <sheetName val="schf3"/>
      <sheetName val="schf4"/>
      <sheetName val="Sheet3"/>
      <sheetName val="Sheet1"/>
    </sheetNames>
    <sheetDataSet>
      <sheetData sheetId="0" refreshError="1">
        <row r="1">
          <cell r="A1" t="str">
            <v>Rio Rico Utilities, Inc. - Water Division</v>
          </cell>
        </row>
        <row r="7">
          <cell r="B7" t="str">
            <v>Witness: Bourassa</v>
          </cell>
        </row>
        <row r="10">
          <cell r="C10">
            <v>40968</v>
          </cell>
        </row>
        <row r="11">
          <cell r="C11">
            <v>40602</v>
          </cell>
        </row>
        <row r="12">
          <cell r="C12">
            <v>40237</v>
          </cell>
        </row>
        <row r="13">
          <cell r="C13">
            <v>39872</v>
          </cell>
        </row>
        <row r="14">
          <cell r="C14">
            <v>39507</v>
          </cell>
        </row>
        <row r="15">
          <cell r="C15">
            <v>41333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row r="21">
          <cell r="C21">
            <v>-48724.039999999106</v>
          </cell>
          <cell r="F21">
            <v>214274.21277887747</v>
          </cell>
        </row>
      </sheetData>
      <sheetData sheetId="16"/>
      <sheetData sheetId="17"/>
      <sheetData sheetId="18"/>
      <sheetData sheetId="19"/>
      <sheetData sheetId="20"/>
      <sheetData sheetId="21"/>
      <sheetData sheetId="22"/>
      <sheetData sheetId="23"/>
      <sheetData sheetId="24"/>
      <sheetData sheetId="25"/>
      <sheetData sheetId="26" refreshError="1">
        <row r="57">
          <cell r="K57">
            <v>-2410793.3960350649</v>
          </cell>
        </row>
      </sheetData>
      <sheetData sheetId="27"/>
      <sheetData sheetId="28" refreshError="1">
        <row r="23">
          <cell r="F23">
            <v>-32452</v>
          </cell>
        </row>
        <row r="55">
          <cell r="F55">
            <v>-18230.772590898156</v>
          </cell>
        </row>
        <row r="85">
          <cell r="F85">
            <v>10308</v>
          </cell>
        </row>
        <row r="121">
          <cell r="F121">
            <v>-18295</v>
          </cell>
        </row>
        <row r="158">
          <cell r="F158">
            <v>17641</v>
          </cell>
        </row>
        <row r="193">
          <cell r="F193">
            <v>32000</v>
          </cell>
        </row>
        <row r="227">
          <cell r="F227">
            <v>-39260</v>
          </cell>
        </row>
        <row r="260">
          <cell r="F260">
            <v>26406</v>
          </cell>
        </row>
        <row r="295">
          <cell r="F295">
            <v>-33949</v>
          </cell>
        </row>
        <row r="328">
          <cell r="F328">
            <v>-244799</v>
          </cell>
        </row>
        <row r="363">
          <cell r="F363">
            <v>-47358</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NPUT"/>
      <sheetName val="TB SUMMARY"/>
      <sheetName val="DTB INPUT"/>
      <sheetName val="BS INPUT"/>
      <sheetName val="IS INPUT"/>
      <sheetName val="STOCK DATA INPUT"/>
      <sheetName val="INDEX"/>
      <sheetName val="Sch 1"/>
      <sheetName val="Wp 1-1"/>
      <sheetName val="Sch 2"/>
      <sheetName val="Wp 2-1"/>
      <sheetName val="Sch 3"/>
      <sheetName val="Sch 4"/>
      <sheetName val="Wp 4-1"/>
      <sheetName val="Sch 5"/>
      <sheetName val="Sch 6"/>
      <sheetName val="Sch 7"/>
      <sheetName val="Sch 8"/>
      <sheetName val="WP 8-1"/>
      <sheetName val="WP 8-2"/>
      <sheetName val="WP 8-3"/>
      <sheetName val="Sch 9"/>
      <sheetName val="Wp 9-1"/>
      <sheetName val="Wp 9-2"/>
      <sheetName val="Wp 9-3"/>
      <sheetName val="Wp 9-4"/>
      <sheetName val="Wp 9-5"/>
      <sheetName val="Wp 9-6"/>
      <sheetName val="Wp 9-7"/>
      <sheetName val="WP 9-7-1"/>
      <sheetName val="WP 9-8"/>
      <sheetName val="Sch 10"/>
      <sheetName val="WP 10-1"/>
      <sheetName val="WP 10-2"/>
      <sheetName val="Wp 10-3"/>
      <sheetName val="WP 10-4 "/>
      <sheetName val="WP 10-5"/>
      <sheetName val="WP 10-6"/>
      <sheetName val="WP10-7"/>
      <sheetName val="WP 10-8"/>
      <sheetName val="WP 10-9 "/>
      <sheetName val="WP 10-10"/>
      <sheetName val="Sch 11"/>
      <sheetName val="WP 11-1"/>
      <sheetName val="WP 11-2 "/>
      <sheetName val="Sch 12"/>
      <sheetName val="ADJ 12-1"/>
      <sheetName val="ADJ 12-2"/>
      <sheetName val="ADJ 12-3"/>
      <sheetName val="ADJ 12-4"/>
      <sheetName val="ADJ 12-5"/>
      <sheetName val="ADJ 12-6"/>
      <sheetName val="ADJ 12-7"/>
      <sheetName val="ADJ 12-8"/>
      <sheetName val="ADJ 12-9"/>
      <sheetName val="ADJ 12-10"/>
      <sheetName val="ADJ 12-11"/>
      <sheetName val="ADJ 12-12"/>
      <sheetName val="ADJ 12-13"/>
      <sheetName val="ADJ 12-14"/>
      <sheetName val="ADJ 12-15"/>
      <sheetName val="ADJ 12-16"/>
      <sheetName val="Sch 13"/>
      <sheetName val="Sch 14 "/>
      <sheetName val="Sch 15"/>
      <sheetName val="WP 15-1"/>
      <sheetName val="WP 15-1-1"/>
      <sheetName val="WP 15-2"/>
      <sheetName val="WP 15-3"/>
      <sheetName val="WP 15-4"/>
      <sheetName val="Sch 16"/>
      <sheetName val="WP 16-1"/>
      <sheetName val="WP 16-2"/>
      <sheetName val="WP 16-3"/>
      <sheetName val="WP 16-4"/>
      <sheetName val="WP16-5"/>
      <sheetName val="WP 16-6"/>
      <sheetName val="WP 16-7"/>
      <sheetName val="WP 16-8"/>
      <sheetName val="Sch 17"/>
      <sheetName val="ADJ 17-1"/>
      <sheetName val="WP 17-1"/>
      <sheetName val="WP 17-1-1"/>
      <sheetName val="WP 17-1-2 "/>
      <sheetName val="WP 17-1-3"/>
      <sheetName val="ADJ 17- 2"/>
      <sheetName val="Wp 17-2"/>
      <sheetName val="WP 17-2-1"/>
      <sheetName val="Wp 17-2-2"/>
      <sheetName val="ADJ 17-3"/>
      <sheetName val="WP 17-3"/>
      <sheetName val="WP 17-3-1"/>
      <sheetName val="ADJ 17-4"/>
      <sheetName val="ADJ 17-5"/>
      <sheetName val="ADJ 17-6"/>
      <sheetName val="ADJ 17-7"/>
      <sheetName val="Wp 17-7"/>
      <sheetName val="ADJ 17-8"/>
      <sheetName val="WP 17-8"/>
      <sheetName val="ADJ 17-9"/>
      <sheetName val="ADJ 17-10"/>
      <sheetName val="ADJ 17-11"/>
      <sheetName val="ADJ 17-12"/>
      <sheetName val="WP 17-12"/>
      <sheetName val="ADJ 17-13"/>
      <sheetName val="ADJ 17-14"/>
      <sheetName val="ADJ 17-15"/>
      <sheetName val="ADJ 17-16"/>
      <sheetName val="ADJ 17-17"/>
      <sheetName val="WP 17-17-1"/>
      <sheetName val="Wp 17-17-2"/>
      <sheetName val="Wp 17-17-3"/>
      <sheetName val="Wp 17-17-4"/>
      <sheetName val="ADJ 17-18"/>
      <sheetName val="ADJ 17-19"/>
      <sheetName val="ADJ 17-20"/>
      <sheetName val="ADJ 17-21"/>
      <sheetName val="ADJ 17-22"/>
      <sheetName val="ADJ 17-23"/>
      <sheetName val="ADJ 17-24"/>
      <sheetName val="ADJ 17-25"/>
      <sheetName val="ADJ 17-26"/>
      <sheetName val="ADJ 17-27"/>
      <sheetName val="ADJ 17-28"/>
      <sheetName val="ADJ 17-29"/>
      <sheetName val="ADJ 17-30"/>
      <sheetName val="ADJ 17-31"/>
      <sheetName val="ADJ 17-32"/>
      <sheetName val="ADJ 17-33"/>
      <sheetName val="ADJ 17-34"/>
      <sheetName val="ADJ 17-35"/>
      <sheetName val="ADJ 17-36"/>
      <sheetName val="ADJ 17-37"/>
      <sheetName val="ADJ 17-38"/>
      <sheetName val="Sch 18"/>
      <sheetName val="Sch 19"/>
      <sheetName val="Sch 20"/>
      <sheetName val="Sch 21"/>
      <sheetName val="Sch 26A"/>
      <sheetName val="Sch 26B"/>
      <sheetName val="SCH 29"/>
      <sheetName val="Sch 30"/>
      <sheetName val="WP 30-1"/>
      <sheetName val=" WP 30-2 PEAK DAYS"/>
      <sheetName val=" WP 30-3 METER SIZE"/>
      <sheetName val="WP 30-4 BF BY CLASS"/>
      <sheetName val="SCH 31"/>
      <sheetName val="SCH 32"/>
      <sheetName val="WP 32-1"/>
      <sheetName val="SCH 33"/>
      <sheetName val="SCH 34"/>
      <sheetName val="SCH 34A"/>
      <sheetName val="Schedule 1"/>
      <sheetName val="Schedule 2"/>
      <sheetName val="WP 2-2"/>
      <sheetName val="Schedule 3"/>
      <sheetName val="WP 3-1"/>
      <sheetName val="Schedule 4"/>
      <sheetName val="Schedule 5"/>
      <sheetName val="WP 5-1"/>
      <sheetName val="WP 5-2"/>
      <sheetName val="WP 5-3"/>
      <sheetName val="Schedule 6"/>
      <sheetName val="WP 6-1"/>
      <sheetName val="WP 6-2"/>
      <sheetName val="Schedule 7"/>
      <sheetName val="WP 7-1"/>
      <sheetName val="WP 7-2"/>
      <sheetName val="Schedule 8"/>
      <sheetName val="Schedule 9"/>
    </sheetNames>
    <sheetDataSet>
      <sheetData sheetId="0" refreshError="1">
        <row r="7">
          <cell r="C7" t="str">
            <v>ATMOS ENERGY CORPORATION</v>
          </cell>
        </row>
        <row r="9">
          <cell r="C9">
            <v>37894</v>
          </cell>
        </row>
        <row r="43">
          <cell r="D43">
            <v>0.218</v>
          </cell>
        </row>
        <row r="53">
          <cell r="D53">
            <v>7.0599999999999996E-2</v>
          </cell>
        </row>
        <row r="57">
          <cell r="D57">
            <v>8.7400000000000005E-2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COS-1"/>
      <sheetName val="Schedule COS-2 Revenues"/>
      <sheetName val="Schedule COS-3 Revenues "/>
      <sheetName val="MFR - Schedule 3"/>
      <sheetName val="WP 3-1 Rate Design"/>
      <sheetName val="Total Bill Calc (Liberty)"/>
      <sheetName val="Schedule COS-4 O&amp;M Exp"/>
      <sheetName val="WP 4-1 O&amp;M Per Book"/>
      <sheetName val="WP 4-2 Rents"/>
      <sheetName val="WP 4-3 Rate Case Exp"/>
      <sheetName val="WP 4-4 Corporate Allocation"/>
      <sheetName val="WP 4-5 DuesFeesAdvert"/>
      <sheetName val="WP 4-6  Journal Entry Reclass"/>
      <sheetName val="WP 4-7 Bad Debt"/>
      <sheetName val="WP 4-8 Atmos CSA Costs"/>
      <sheetName val="WP 4-9 Wage Annualization"/>
      <sheetName val="WP 4-10 Relocation Exp."/>
      <sheetName val="Schedule COS-5 Taxes Other"/>
      <sheetName val="WP 5-1 Other Tax subaccts"/>
      <sheetName val="WP 5-2 Ad Valorem Payments"/>
      <sheetName val="Schedule COS-6 Deprec"/>
      <sheetName val="WP 6-1 Div91GO Depr"/>
      <sheetName val="WP 6-2 Div70 Depr"/>
      <sheetName val="WP 6-3 Div72 Depr"/>
      <sheetName val="WP 6-4 Div97 Depr"/>
      <sheetName val="WP 6-5 Div71Depr"/>
      <sheetName val="Schedule COS-7 RateBase"/>
      <sheetName val="WP 7-1 NetPlant"/>
      <sheetName val="WP 7-2 Alloc NetPlant"/>
      <sheetName val="WP 7-2-1 Accum Depr"/>
      <sheetName val="WP 7-3 ADIT"/>
      <sheetName val="WP 7-3-1 WEMO ADIT"/>
      <sheetName val="WP 7-3-2 SEMO ADIT "/>
      <sheetName val="WP 7-3-3 NEMO ADIT"/>
      <sheetName val="WP 7-3-4 GO ADIT"/>
      <sheetName val="WP 7-4 Cust Adv Dep"/>
      <sheetName val="WP 7-4-1 CustAdv"/>
      <sheetName val="WP 7-4-2 CustDep "/>
      <sheetName val="WP 7-5 StorgGas"/>
      <sheetName val="WP 7-6 PrePaids"/>
      <sheetName val="WP 7-7 Working Capital"/>
      <sheetName val="WP 7-8 Acquisition Order"/>
      <sheetName val="WP 7-9 Energy Efficiency"/>
      <sheetName val="Schedule COS-8 FIT"/>
      <sheetName val="Schedule COS-9 CapStruc"/>
      <sheetName val="WP 9-1-1 Cap Bal"/>
      <sheetName val="WP 9-2-1 LTD rate"/>
      <sheetName val="Schedule COS-10 Int on Deposits"/>
      <sheetName val="Liberty Allocation Factors -&gt;"/>
      <sheetName val="WP Input "/>
      <sheetName val="Liberty SSC Allocation Factors"/>
      <sheetName val="MO only Allocation Factors"/>
      <sheetName val="Capital Budget -&gt;"/>
      <sheetName val="2014 Capital Budget"/>
      <sheetName val="Reclass -&gt;"/>
      <sheetName val="101 Reclass to FERC Accnts"/>
      <sheetName val="Backup - Balance Sheets -&gt;"/>
      <sheetName val="NEMO ending 2012.12"/>
      <sheetName val="NEMO ending 2013.09"/>
      <sheetName val="Kirksville ending 2012.12"/>
      <sheetName val="Kirksville ending 2013.09"/>
      <sheetName val="SEMO ending 2012.12"/>
      <sheetName val="SEMO ending 2013.09"/>
      <sheetName val="WEMO ending 2012.12"/>
      <sheetName val="WEMO ending 2013.09"/>
      <sheetName val="SSC ending 2012.12"/>
      <sheetName val="SSC ending 2013.09"/>
      <sheetName val="Backup - Income Statements&gt;&gt;"/>
      <sheetName val="Missouri West - Acct Detail"/>
      <sheetName val="Missouri  SE - Acct Detail"/>
      <sheetName val="Missouri  NE - Acct Detail"/>
      <sheetName val="Missouri Kirksvi - Acct Detail"/>
      <sheetName val="Misc Backup"/>
      <sheetName val="Total Bill Calc (prior case)"/>
      <sheetName val="Noranda &amp; General Mills"/>
      <sheetName val="Composite Income Tax Rate"/>
      <sheetName val="Federal Depr Estimate"/>
      <sheetName val="State Depr Estimate"/>
      <sheetName val="Federal Depr Est GO "/>
      <sheetName val="State Depr Est GO"/>
      <sheetName val="Tax Rates"/>
    </sheetNames>
    <sheetDataSet>
      <sheetData sheetId="0">
        <row r="2">
          <cell r="A2" t="str">
            <v>Liberty Utilities (Midstates Natural Gas) Corp. d/b/a Liberty Utilities</v>
          </cell>
        </row>
      </sheetData>
      <sheetData sheetId="1">
        <row r="12">
          <cell r="C12">
            <v>191960</v>
          </cell>
        </row>
      </sheetData>
      <sheetData sheetId="2">
        <row r="13">
          <cell r="N13">
            <v>819138.09301865264</v>
          </cell>
        </row>
      </sheetData>
      <sheetData sheetId="3"/>
      <sheetData sheetId="4">
        <row r="9">
          <cell r="Q9">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30">
          <cell r="O30">
            <v>2464.7600000000002</v>
          </cell>
        </row>
      </sheetData>
      <sheetData sheetId="69">
        <row r="30">
          <cell r="O30">
            <v>11209.67</v>
          </cell>
        </row>
      </sheetData>
      <sheetData sheetId="70">
        <row r="33">
          <cell r="O33">
            <v>15881.11</v>
          </cell>
        </row>
      </sheetData>
      <sheetData sheetId="71">
        <row r="27">
          <cell r="O27">
            <v>90</v>
          </cell>
        </row>
      </sheetData>
      <sheetData sheetId="72"/>
      <sheetData sheetId="73"/>
      <sheetData sheetId="74">
        <row r="19">
          <cell r="D19">
            <v>232882.72</v>
          </cell>
        </row>
      </sheetData>
      <sheetData sheetId="75">
        <row r="12">
          <cell r="G12">
            <v>0.33175355445044113</v>
          </cell>
        </row>
      </sheetData>
      <sheetData sheetId="76">
        <row r="28">
          <cell r="D28">
            <v>5687474.6699999999</v>
          </cell>
        </row>
      </sheetData>
      <sheetData sheetId="77">
        <row r="28">
          <cell r="D28">
            <v>5687474.6699999999</v>
          </cell>
        </row>
      </sheetData>
      <sheetData sheetId="78">
        <row r="28">
          <cell r="D28">
            <v>24368836.670000002</v>
          </cell>
        </row>
      </sheetData>
      <sheetData sheetId="79">
        <row r="28">
          <cell r="D28">
            <v>24368836.670000002</v>
          </cell>
        </row>
      </sheetData>
      <sheetData sheetId="8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Exh 1"/>
      <sheetName val="Wp 1-1"/>
      <sheetName val="Exh 2"/>
      <sheetName val="Wp 2-1"/>
      <sheetName val="Wp 2-2 Res"/>
      <sheetName val="Wp 2-2 Com"/>
      <sheetName val="Wp 2-2 Ind"/>
      <sheetName val="Wp 2-3 Res"/>
      <sheetName val="Wp 2-3 Com"/>
      <sheetName val="Wp 2-3 Ind"/>
      <sheetName val="Wp 2-4"/>
      <sheetName val="Wp 2-5"/>
      <sheetName val="WP 2-6"/>
      <sheetName val="WP 2-6-2"/>
      <sheetName val="WP2-6-3"/>
      <sheetName val="Exh 3"/>
      <sheetName val="Exh 4"/>
      <sheetName val="Wp 4-1"/>
      <sheetName val="Wp 4-2"/>
      <sheetName val="Wp 4-3"/>
      <sheetName val="Wp 4-4"/>
      <sheetName val="Wp 4-5"/>
      <sheetName val="Wp 4-6"/>
      <sheetName val="Wp 4-7"/>
      <sheetName val="Exh 5"/>
      <sheetName val="Wp 5-1"/>
      <sheetName val="Wp 5-2"/>
      <sheetName val="Wp 5-3"/>
      <sheetName val="wp 5-4"/>
      <sheetName val="Exh 6"/>
      <sheetName val="Wp 6-1"/>
      <sheetName val="Wp 6-2"/>
      <sheetName val="Wp 6-3"/>
      <sheetName val="Wp 6-4"/>
      <sheetName val="Exh 7"/>
      <sheetName val="Wp 7-1"/>
      <sheetName val="Wp 7-1-1"/>
      <sheetName val="Wp 7-1-2"/>
      <sheetName val="Wp 7-2"/>
      <sheetName val="Wp 7-2-1"/>
      <sheetName val="Wp 7-2-2"/>
      <sheetName val="Wp 7-3"/>
      <sheetName val="Wp 7-4"/>
      <sheetName val="Wp 7-5"/>
      <sheetName val="Wp 7-6"/>
      <sheetName val="Wp 7-7"/>
      <sheetName val="Exh 8"/>
      <sheetName val="Exh 9"/>
      <sheetName val="Wp 9-1"/>
      <sheetName val="Module1"/>
    </sheetNames>
    <sheetDataSet>
      <sheetData sheetId="0">
        <row r="20">
          <cell r="D20">
            <v>37042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WP 1-1"/>
      <sheetName val="WP 1-2"/>
      <sheetName val="WP 1-3"/>
      <sheetName val="WP 1-3-1"/>
      <sheetName val="WP 1-4"/>
      <sheetName val="WP 1-5"/>
      <sheetName val="WP 1-5-1"/>
      <sheetName val="Schedule 2"/>
      <sheetName val="WP 2-1"/>
      <sheetName val="Schedule 3"/>
      <sheetName val="WP 3-1"/>
      <sheetName val="Schedule 4"/>
      <sheetName val="Schedule 5"/>
      <sheetName val="Schedule 6"/>
      <sheetName val="Schedule 7"/>
      <sheetName val="Schedule 8"/>
    </sheetNames>
    <sheetDataSet>
      <sheetData sheetId="0" refreshError="1"/>
      <sheetData sheetId="1"/>
      <sheetData sheetId="2"/>
      <sheetData sheetId="3"/>
      <sheetData sheetId="4"/>
      <sheetData sheetId="5"/>
      <sheetData sheetId="6"/>
      <sheetData sheetId="7" refreshError="1"/>
      <sheetData sheetId="8"/>
      <sheetData sheetId="9" refreshError="1"/>
      <sheetData sheetId="10"/>
      <sheetData sheetId="11" refreshError="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Exh 1"/>
      <sheetName val="Exh 2"/>
      <sheetName val="Wp 2-1"/>
      <sheetName val="Wp 2-2"/>
      <sheetName val="Wp 2-3"/>
      <sheetName val="Wp 2-4"/>
      <sheetName val="Wp 2-5"/>
      <sheetName val="Wp 2-6"/>
      <sheetName val="Wp 2-7"/>
      <sheetName val="Wp 2-8"/>
      <sheetName val="Wp 2-9"/>
      <sheetName val="Wp 2-10"/>
      <sheetName val="Exh 3"/>
      <sheetName val="Exh 4"/>
      <sheetName val="Wp 4-1"/>
      <sheetName val="Exh 5"/>
      <sheetName val="Exh 6"/>
      <sheetName val="Exh 7"/>
      <sheetName val="WP 7-1"/>
      <sheetName val="WP7-1-1"/>
      <sheetName val="WP 7-2"/>
      <sheetName val="Wp 7-3"/>
      <sheetName val="WP 7-3-1"/>
      <sheetName val="WP 7-4"/>
      <sheetName val="Wp 7-4-1"/>
      <sheetName val="WP 7-5"/>
      <sheetName val="WP 7-6"/>
      <sheetName val="WP 7-7"/>
      <sheetName val="WP 7-8"/>
      <sheetName val="Exh 8"/>
      <sheetName val="Exh 9"/>
      <sheetName val="WP 9-1"/>
    </sheetNames>
    <sheetDataSet>
      <sheetData sheetId="0">
        <row r="29">
          <cell r="E29">
            <v>8.3450884513631737E-2</v>
          </cell>
        </row>
        <row r="31">
          <cell r="E31">
            <v>0.68700349864976129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RMB-1 COS"/>
      <sheetName val="Sch RMB-2 Margin"/>
      <sheetName val="Sch RMB-3 Gas Cost"/>
      <sheetName val="Sch RMB-4 O&amp;M adj"/>
      <sheetName val="Sch RMB-5 Taxes Other"/>
      <sheetName val="Sch RMB-6 Deprec"/>
      <sheetName val="Sch RMB-7 RateBase"/>
      <sheetName val="Sch RMB-8 FIT"/>
      <sheetName val="Sch RMB-9 CapStruc"/>
      <sheetName val="Sch RMB-10 Int on Deposits"/>
      <sheetName val=" WP 2-1 weather adj"/>
      <sheetName val="WP 2-2 weather regression"/>
      <sheetName val="WP 2-3 Rev per bk"/>
      <sheetName val="WP 4-1 O&amp;M Per Book"/>
      <sheetName val="WP 4-2 Labor Adj"/>
      <sheetName val="WP 4-2-1 Labor O&amp;M subaccts"/>
      <sheetName val="WP 4-2-2 MO Union Labor exp"/>
      <sheetName val="WP 4-2-3 SSU FTE addl labor"/>
      <sheetName val="WP 4-2-4 SSU labor by mth"/>
      <sheetName val="WP 4-3 Benefits Adj"/>
      <sheetName val="WP 4-3-1 Benefits O&amp;M subaccts"/>
      <sheetName val="WP 4-4 M&amp;I "/>
      <sheetName val="WP 4-5 Postage"/>
      <sheetName val="WP 4-6 Bad Debt Exp adj"/>
      <sheetName val="WP 4-6-1 Avg Write Offs"/>
      <sheetName val="WP 4-6-2 PGA Write Offs"/>
      <sheetName val="WP 4-7 MGP Site"/>
      <sheetName val="WP 4-8 Outside Srvc adj"/>
      <sheetName val="WP 4-9 Rate Case Exp"/>
      <sheetName val="WP 4-10 SSU O&amp;M adj"/>
      <sheetName val="WP 4-10-1 SSU O&amp;M proforma"/>
      <sheetName val="WP 4-10-2 SSU O&amp;M FY05"/>
      <sheetName val="WP 4-11 Promo"/>
      <sheetName val="WP 4-11-1 Promo acct analysis"/>
      <sheetName val="WP 4-11-2 Promo subaccts"/>
      <sheetName val="WP 4-12 Donations"/>
      <sheetName val="WP 4-13 Dues FY05"/>
      <sheetName val="WP 4-14 Misc Employee exp."/>
      <sheetName val="WP 5-1 Other Tax subaccts"/>
      <sheetName val="WP 5-2 MO AdValorem Summary"/>
      <sheetName val="WP 6-1 SS Depr"/>
      <sheetName val="WP 6-2 Div91GO Depr"/>
      <sheetName val="WP 6-3 Div88Cent Depr"/>
      <sheetName val="WP 6-4 Div70 Depr"/>
      <sheetName val="WP 6-5 Div71Depr"/>
      <sheetName val="WP 6-6 Div72 Depr"/>
      <sheetName val="WP 6-7 Div97 Depr"/>
      <sheetName val="WP 6-8 Div30 CoKs GO Depr"/>
      <sheetName val="WP 6-9 Div29 Depr"/>
      <sheetName val="WP 6-10 Deprec perbk"/>
      <sheetName val="WP 7-1NetPlant"/>
      <sheetName val="WP 7-2 Alloc NetPlant"/>
      <sheetName val="WP 7-3 CWIP"/>
      <sheetName val="WP 7-4 ADIT"/>
      <sheetName val="WP 7-4-1 ADIT"/>
      <sheetName val="WP 7-4-2 Def Alloc Adjusted"/>
      <sheetName val="WP 7-5 Cust Adv Dep"/>
      <sheetName val="WP 7-5-1CustAdv"/>
      <sheetName val="WP 7-5-2CustDep "/>
      <sheetName val="WP 7-6 StorgGas"/>
      <sheetName val="WP7-6-1 Storg Gas 1641 Repriced"/>
      <sheetName val="WP 7-7 PrePaids"/>
      <sheetName val="WP 7-8 Fuel Stock"/>
      <sheetName val="WP 7-9 ANG Deduct"/>
      <sheetName val="WP 9-1-1 Cap Bal"/>
      <sheetName val="WP 9-1-2 Proj Bal"/>
      <sheetName val="WP 9-2-1 LTD rate"/>
      <sheetName val="WP 9-2-2 Proj LTD rate"/>
      <sheetName val="WP Inpu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16">
          <cell r="C16">
            <v>0.390625</v>
          </cell>
        </row>
        <row r="29">
          <cell r="F29">
            <v>6.8099999999999994E-2</v>
          </cell>
        </row>
        <row r="38">
          <cell r="D38">
            <v>1.2882191972810569E-3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1"/>
      <sheetName val="Wp 2-7-2"/>
      <sheetName val="Wp 2-7-3"/>
      <sheetName val="WP 2-7"/>
      <sheetName val="WP 2-8"/>
      <sheetName val="Wp 2-9"/>
      <sheetName val="not used WP 2-10"/>
      <sheetName val="Schedule 3"/>
      <sheetName val="Wp 3-1 Gas Cost per bk"/>
      <sheetName val="Schedule 4 O&amp;M"/>
      <sheetName val="Wp 4-1 per bk 33,34,35,36,41"/>
      <sheetName val="WP 4-2 payroll"/>
      <sheetName val="WP4-2-1 Labor subaccts"/>
      <sheetName val="WP 4-3 benefits"/>
      <sheetName val="WP 4-3-1 Benefits Adj"/>
      <sheetName val="WP 4-3-2 benefits analysis"/>
      <sheetName val="WP 4-4 alloc gen office"/>
      <sheetName val="Wp 4-4-1 per bk 24,30,31"/>
      <sheetName val="out of period cr Srvc Awd"/>
      <sheetName val="WP 4-5 Dues &amp; Adv"/>
      <sheetName val="WkShtPUC#2"/>
      <sheetName val="Wp 4-5-1 Dues &amp; Adv"/>
      <sheetName val="WP 4-6 Int Cust Dep"/>
      <sheetName val="WP 4-7 CapRate"/>
      <sheetName val="WP 4-8 Uncollectible"/>
      <sheetName val="Schedule 5 taxes other"/>
      <sheetName val="WP 5-1 taxes other"/>
      <sheetName val="Schedule 6 depr amort"/>
      <sheetName val="WP 6-1 SSU deprec amort"/>
      <sheetName val="Schedule 7 FIT"/>
      <sheetName val="WP 7-1 FAS106"/>
      <sheetName val="Wp 7-1-1 FAS106"/>
      <sheetName val="Rate Base - Regional"/>
      <sheetName val="Plant"/>
      <sheetName val="Depr"/>
      <sheetName val="WP CWIP 1070"/>
      <sheetName val="WP M&amp;S 1540"/>
      <sheetName val="WP M&amp;S sheet 2"/>
      <sheetName val="WP Storage Gas 1641"/>
      <sheetName val="WP 1641 per bk subaccts"/>
      <sheetName val="WP Storg Gas 1641 Repriced"/>
      <sheetName val="WP PPs 1650"/>
      <sheetName val="WP PPs 165 wksht"/>
      <sheetName val="WP Cust Dep 2350"/>
      <sheetName val="WP Cust Adv 2520"/>
      <sheetName val="DIV012netplant"/>
      <sheetName val="PP Pension 186"/>
      <sheetName val="WP ADIT 1900,2820,2830"/>
      <sheetName val="WP 7-7 Cash Working Capital"/>
      <sheetName val="WP 7-7-1 tax collections"/>
      <sheetName val="Cap Struc"/>
      <sheetName val="WP Equity LTD"/>
      <sheetName val="WP LTD rate"/>
      <sheetName val="WP LTDebt Discount"/>
    </sheetNames>
    <sheetDataSet>
      <sheetData sheetId="0" refreshError="1"/>
      <sheetData sheetId="1">
        <row r="12">
          <cell r="D12">
            <v>0.10525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
      <sheetName val="WP 2-8"/>
      <sheetName val="Wp 2-9"/>
      <sheetName val="WP 2-10"/>
      <sheetName val="Schedule 3"/>
      <sheetName val="Wp 3-1"/>
      <sheetName val="Schedule 4 O&amp;M"/>
      <sheetName val="Wp 4-1 per bk 33,34,35,36"/>
      <sheetName val="WP 4-2 payroll"/>
      <sheetName val="WP4-2-1 Labor subaccts"/>
      <sheetName val="WP 4-3 benefits"/>
      <sheetName val="WP 4-3-1 benefits"/>
      <sheetName val="WP 4-3-2 benefits subaccts"/>
      <sheetName val="WP 4-4 alloc gen office"/>
      <sheetName val="Wp 4-4-1 per bk 24,30,31"/>
      <sheetName val="WP 4-5 dues donate"/>
      <sheetName val="Wp 4-5-1 dues donate adv"/>
      <sheetName val="WP 4-6 int cust dep"/>
      <sheetName val="WP 4-7 CapRate"/>
      <sheetName val="WP 4-8 Bad Debt"/>
      <sheetName val="Schedule 5 taxes other"/>
      <sheetName val="WP 5-1 taxes other"/>
      <sheetName val="Schedule 6 depr amort"/>
      <sheetName val="WP 6-1 deprec amort"/>
      <sheetName val="Schedule 7 FIT"/>
      <sheetName val="WP 7-1 FAS106"/>
      <sheetName val="Wp 7-1-1 FAS106"/>
      <sheetName val="Rate Base - Regional"/>
      <sheetName val="Plant"/>
      <sheetName val="Depr"/>
      <sheetName val="WP CWIP 1070"/>
      <sheetName val="WP M&amp;S 1540"/>
      <sheetName val="WP M&amp;S sheet 2"/>
      <sheetName val="WP Storg Gas per bk 1641"/>
      <sheetName val="WP 1641 per bk subaccts"/>
      <sheetName val="WP Storg Gas 1641 Normal"/>
      <sheetName val="WP PPs 1650"/>
      <sheetName val="WP PPs 165 subaccts"/>
      <sheetName val="WP Cust Dep 2350"/>
      <sheetName val="WP Cust Adv 2520"/>
      <sheetName val="PP Pension 186"/>
      <sheetName val="WP2-8 ADIT 1900,2820,2830"/>
      <sheetName val="WP 2-8-1 ADIT"/>
      <sheetName val="WP 7-7 Cash Working Capital"/>
      <sheetName val="WP 7-7-1 tax collections"/>
      <sheetName val="Cap Struc"/>
      <sheetName val="WP Equity LTD"/>
      <sheetName val="WP Equity detail"/>
      <sheetName val="WP LTD Rate"/>
    </sheetNames>
    <sheetDataSet>
      <sheetData sheetId="0" refreshError="1"/>
      <sheetData sheetId="1">
        <row r="13">
          <cell r="D13">
            <v>0.12939999999999999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1"/>
      <sheetName val="Wp 2-7-2"/>
      <sheetName val="Wp 2-7-3"/>
      <sheetName val="WP 2-7"/>
      <sheetName val="WP 2-8"/>
      <sheetName val="Wp 2-9"/>
      <sheetName val="not used WP 2-10"/>
      <sheetName val="Schedule 3"/>
      <sheetName val="Wp 3-1 Gas Cost per bk"/>
      <sheetName val="Schedule 4 O&amp;M"/>
      <sheetName val="Wp 4-1 per bk 33,34,35,36,41"/>
      <sheetName val="WP 4-2 payroll"/>
      <sheetName val="WP4-2-1 Labor subaccts"/>
      <sheetName val="WP 4-3 benefits"/>
      <sheetName val="WP 4-3-1 Benefits Adj"/>
      <sheetName val="WP 4-3-2 benefits analysis"/>
      <sheetName val="WP 4-4 alloc gen office"/>
      <sheetName val="Wp 4-4-1 per bk 24,30,31"/>
      <sheetName val="out of period cr Srvc Awd"/>
      <sheetName val="WP 4-5 Dues &amp; Adv"/>
      <sheetName val="WkShtPUC#2"/>
      <sheetName val="Wp 4-5-1 Dues &amp; Adv"/>
      <sheetName val="WP 4-6 Int Cust Dep"/>
      <sheetName val="WP 4-7 CapRate"/>
      <sheetName val="WP 4-8 Uncollectible"/>
      <sheetName val="Schedule 5 taxes other"/>
      <sheetName val="WP 5-1 taxes other"/>
      <sheetName val="Schedule 6 depr amort"/>
      <sheetName val="WP 6-1 SSU deprec amort"/>
      <sheetName val="Schedule 7 FIT"/>
      <sheetName val="WP 7-1 FAS106"/>
      <sheetName val="Wp 7-1-1 FAS106"/>
      <sheetName val="Rate Base - Regional"/>
      <sheetName val="Plant"/>
      <sheetName val="Depr"/>
      <sheetName val="WP CWIP 1070"/>
      <sheetName val="WP M&amp;S 1540"/>
      <sheetName val="WP M&amp;S sheet 2"/>
      <sheetName val="WP Storage Gas 1641"/>
      <sheetName val="WP 1641 per bk subaccts"/>
      <sheetName val="WP Storg Gas 1641 Repriced"/>
      <sheetName val="WP PPs 1650"/>
      <sheetName val="WP PPs 165 wksht"/>
      <sheetName val="WP Cust Dep 2350"/>
      <sheetName val="WP Cust Adv 2520"/>
      <sheetName val="DIV012netplant"/>
      <sheetName val="PP Pension 186"/>
      <sheetName val="WP ADIT 1900,2820,2830"/>
      <sheetName val="WP 7-7 Cash Working Capital"/>
      <sheetName val="WP 7-7-1 tax collections"/>
      <sheetName val="Cap Struc"/>
      <sheetName val="WP Equity LTD"/>
      <sheetName val="WP LTD rate"/>
      <sheetName val="WP LTDebt Discount"/>
    </sheetNames>
    <sheetDataSet>
      <sheetData sheetId="0" refreshError="1"/>
      <sheetData sheetId="1">
        <row r="12">
          <cell r="D12">
            <v>0.10525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Alloc factors"/>
      <sheetName val="A-1"/>
      <sheetName val="Schedule 1"/>
      <sheetName val="Schedule 2"/>
      <sheetName val="Summary"/>
      <sheetName val="billing summary"/>
      <sheetName val="Wp 2-1"/>
      <sheetName val="WP 2-2"/>
      <sheetName val="WP 2-3"/>
      <sheetName val="Wp 2-4"/>
      <sheetName val="WP 2-5"/>
      <sheetName val="Wp 2-6"/>
      <sheetName val="WP 2-7"/>
      <sheetName val="WP 2-8"/>
      <sheetName val="Wp 2-9"/>
      <sheetName val="WP 2-10"/>
      <sheetName val="Schedule 3"/>
      <sheetName val="Wp 3-1"/>
      <sheetName val="Schedule 4 O&amp;M"/>
      <sheetName val="Wp 4-1 per bk 33,34,35,36"/>
      <sheetName val="WP 4-2 payroll"/>
      <sheetName val="WP4-2-1 Labor subaccts"/>
      <sheetName val="WP 4-3 benefits"/>
      <sheetName val="WP 4-3-1 benefits"/>
      <sheetName val="WP 4-3-2 benefits subaccts"/>
      <sheetName val="WP 4-4 alloc gen office"/>
      <sheetName val="Wp 4-4-1 per bk 24,30,31"/>
      <sheetName val="WP 4-5 dues donate"/>
      <sheetName val="Wp 4-5-1 dues donate adv"/>
      <sheetName val="WP 4-6 int cust dep"/>
      <sheetName val="WP 4-7 CapRate"/>
      <sheetName val="WP 4-8 Bad Debt"/>
      <sheetName val="Schedule 5 taxes other"/>
      <sheetName val="WP 5-1 taxes other"/>
      <sheetName val="Schedule 6 depr amort"/>
      <sheetName val="WP 6-1 deprec amort"/>
      <sheetName val="Schedule 7 FIT"/>
      <sheetName val="WP 7-1 FAS106"/>
      <sheetName val="Wp 7-1-1 FAS106"/>
      <sheetName val="Rate Base - Regional"/>
      <sheetName val="Plant"/>
      <sheetName val="Depr"/>
      <sheetName val="WP CWIP 1070"/>
      <sheetName val="WP M&amp;S 1540"/>
      <sheetName val="WP M&amp;S sheet 2"/>
      <sheetName val="WP Storg Gas per bk 1641"/>
      <sheetName val="WP 1641 per bk subaccts"/>
      <sheetName val="WP Storg Gas 1641 Normal"/>
      <sheetName val="WP PPs 1650"/>
      <sheetName val="WP PPs 165 subaccts"/>
      <sheetName val="WP Cust Dep 2350"/>
      <sheetName val="WP Cust Adv 2520"/>
      <sheetName val="PP Pension 186"/>
      <sheetName val="WP2-8 ADIT 1900,2820,2830"/>
      <sheetName val="WP 2-8-1 ADIT"/>
      <sheetName val="WP 7-7 Cash Working Capital"/>
      <sheetName val="WP 7-7-1 tax collections"/>
      <sheetName val="Cap Struc"/>
      <sheetName val="WP Equity LTD"/>
      <sheetName val="WP Equity detail"/>
      <sheetName val="WP LTD Rate"/>
    </sheetNames>
    <sheetDataSet>
      <sheetData sheetId="0" refreshError="1"/>
      <sheetData sheetId="1">
        <row r="13">
          <cell r="D13">
            <v>0.12939999999999999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umtrend"/>
      <sheetName val="dtltrend"/>
      <sheetName val="input"/>
      <sheetName val="budget"/>
      <sheetName val="work sheet"/>
      <sheetName val="Defaults"/>
      <sheetName val="pwcc Info"/>
      <sheetName val="pwcc"/>
      <sheetName val="pwcc variance"/>
      <sheetName val="M"/>
      <sheetName val="summary"/>
      <sheetName val="detail"/>
      <sheetName val="Comm"/>
      <sheetName val="CC"/>
      <sheetName val="GHH"/>
      <sheetName val="HH"/>
      <sheetName val="PV"/>
      <sheetName val="RV"/>
      <sheetName val="SMLP"/>
      <sheetName val="ConsolCash"/>
      <sheetName val="debt"/>
      <sheetName val="Dassets"/>
      <sheetName val="jan"/>
      <sheetName val="feb"/>
      <sheetName val="mar"/>
      <sheetName val="apr"/>
      <sheetName val="may"/>
      <sheetName val="june"/>
      <sheetName val="july"/>
      <sheetName val="aug"/>
      <sheetName val="sept"/>
      <sheetName val="oct"/>
      <sheetName val="nov"/>
      <sheetName val="dec"/>
      <sheetName val="pv cash"/>
      <sheetName val="Salary Entries"/>
      <sheetName val="BalPerGL"/>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17ADC-C481-4754-90A8-5107E92A72F9}">
  <sheetPr>
    <pageSetUpPr fitToPage="1"/>
  </sheetPr>
  <dimension ref="A1:J38"/>
  <sheetViews>
    <sheetView tabSelected="1" workbookViewId="0">
      <selection activeCell="K9" sqref="K9"/>
    </sheetView>
  </sheetViews>
  <sheetFormatPr defaultRowHeight="19.5" x14ac:dyDescent="0.55000000000000004"/>
  <cols>
    <col min="1" max="1" width="59" bestFit="1" customWidth="1"/>
    <col min="2" max="2" width="1.625" customWidth="1"/>
    <col min="3" max="3" width="34.875" customWidth="1"/>
    <col min="4" max="4" width="1.625" customWidth="1"/>
    <col min="5" max="5" width="34.875" customWidth="1"/>
    <col min="6" max="6" width="1.625" customWidth="1"/>
    <col min="7" max="7" width="21.625" style="3" bestFit="1" customWidth="1"/>
    <col min="9" max="9" width="11.375" bestFit="1" customWidth="1"/>
  </cols>
  <sheetData>
    <row r="1" spans="1:7" x14ac:dyDescent="0.55000000000000004">
      <c r="A1" s="1" t="s">
        <v>0</v>
      </c>
      <c r="B1" s="1"/>
      <c r="C1" s="1"/>
      <c r="D1" s="1"/>
      <c r="E1" s="1"/>
      <c r="G1" s="77" t="s">
        <v>67</v>
      </c>
    </row>
    <row r="2" spans="1:7" x14ac:dyDescent="0.55000000000000004">
      <c r="A2" s="1" t="s">
        <v>1</v>
      </c>
      <c r="B2" s="1"/>
      <c r="C2" s="1"/>
      <c r="D2" s="1"/>
      <c r="E2" s="1"/>
    </row>
    <row r="3" spans="1:7" x14ac:dyDescent="0.55000000000000004">
      <c r="A3" s="1" t="s">
        <v>2</v>
      </c>
      <c r="B3" s="1"/>
      <c r="C3" s="1"/>
      <c r="D3" s="1"/>
      <c r="E3" s="1"/>
    </row>
    <row r="4" spans="1:7" x14ac:dyDescent="0.55000000000000004">
      <c r="A4" s="1" t="s">
        <v>3</v>
      </c>
      <c r="B4" s="1"/>
      <c r="C4" s="1"/>
      <c r="D4" s="1"/>
      <c r="E4" s="1"/>
    </row>
    <row r="6" spans="1:7" x14ac:dyDescent="0.55000000000000004">
      <c r="A6" s="1" t="s">
        <v>64</v>
      </c>
      <c r="B6" s="1"/>
      <c r="C6" s="1"/>
      <c r="D6" s="1"/>
      <c r="E6" s="1"/>
    </row>
    <row r="7" spans="1:7" ht="20.25" thickBot="1" x14ac:dyDescent="0.6">
      <c r="A7" s="1"/>
      <c r="B7" s="1"/>
      <c r="C7" s="1"/>
      <c r="D7" s="1"/>
      <c r="E7" s="1"/>
    </row>
    <row r="8" spans="1:7" ht="20.25" thickBot="1" x14ac:dyDescent="0.6">
      <c r="A8" s="73" t="s">
        <v>4</v>
      </c>
      <c r="B8" s="31"/>
      <c r="C8" s="10" t="s">
        <v>16</v>
      </c>
      <c r="D8" s="2"/>
      <c r="E8" s="10" t="s">
        <v>13</v>
      </c>
      <c r="G8" s="7" t="s">
        <v>11</v>
      </c>
    </row>
    <row r="9" spans="1:7" x14ac:dyDescent="0.55000000000000004">
      <c r="A9" s="74"/>
      <c r="B9" s="2"/>
      <c r="C9" s="8" t="s">
        <v>12</v>
      </c>
      <c r="D9" s="2"/>
      <c r="E9" s="8" t="s">
        <v>14</v>
      </c>
      <c r="G9" s="5" t="s">
        <v>12</v>
      </c>
    </row>
    <row r="10" spans="1:7" ht="20.25" thickBot="1" x14ac:dyDescent="0.6">
      <c r="A10" s="75"/>
      <c r="B10" s="2"/>
      <c r="C10" s="9" t="s">
        <v>66</v>
      </c>
      <c r="D10" s="2"/>
      <c r="E10" s="9" t="s">
        <v>15</v>
      </c>
      <c r="G10" s="6" t="s">
        <v>66</v>
      </c>
    </row>
    <row r="11" spans="1:7" x14ac:dyDescent="0.55000000000000004">
      <c r="A11" s="2"/>
      <c r="B11" s="2"/>
      <c r="C11" s="2"/>
      <c r="D11" s="2"/>
      <c r="E11" s="2"/>
    </row>
    <row r="12" spans="1:7" x14ac:dyDescent="0.55000000000000004">
      <c r="A12" s="4" t="s">
        <v>5</v>
      </c>
      <c r="B12" s="4"/>
      <c r="C12" s="12">
        <v>159414474.24891201</v>
      </c>
      <c r="D12" s="4"/>
      <c r="E12" s="14">
        <v>1</v>
      </c>
      <c r="G12" s="18">
        <f>C12*E12</f>
        <v>159414474.24891201</v>
      </c>
    </row>
    <row r="13" spans="1:7" x14ac:dyDescent="0.55000000000000004">
      <c r="A13" s="4" t="s">
        <v>6</v>
      </c>
      <c r="B13" s="4"/>
      <c r="C13" s="11">
        <v>1643357.1073511161</v>
      </c>
      <c r="D13" s="4"/>
      <c r="E13" s="14">
        <v>1</v>
      </c>
      <c r="G13" s="3">
        <f t="shared" ref="G13:G17" si="0">C13*E13</f>
        <v>1643357.1073511161</v>
      </c>
    </row>
    <row r="14" spans="1:7" x14ac:dyDescent="0.55000000000000004">
      <c r="A14" s="4" t="s">
        <v>7</v>
      </c>
      <c r="B14" s="4"/>
      <c r="C14" s="11">
        <v>1532832.19</v>
      </c>
      <c r="D14" s="4"/>
      <c r="E14" s="14">
        <v>1</v>
      </c>
      <c r="G14" s="3">
        <f t="shared" si="0"/>
        <v>1532832.19</v>
      </c>
    </row>
    <row r="15" spans="1:7" x14ac:dyDescent="0.55000000000000004">
      <c r="A15" s="4" t="s">
        <v>8</v>
      </c>
      <c r="B15" s="4"/>
      <c r="C15" s="11">
        <v>-12173188.732103581</v>
      </c>
      <c r="D15" s="4"/>
      <c r="E15" s="14">
        <v>1</v>
      </c>
      <c r="G15" s="3">
        <f t="shared" si="0"/>
        <v>-12173188.732103581</v>
      </c>
    </row>
    <row r="16" spans="1:7" x14ac:dyDescent="0.55000000000000004">
      <c r="A16" s="4" t="s">
        <v>9</v>
      </c>
      <c r="B16" s="4"/>
      <c r="C16" s="19">
        <v>-43475987.752348594</v>
      </c>
      <c r="D16" s="22"/>
      <c r="E16" s="20">
        <v>1</v>
      </c>
      <c r="F16" s="23"/>
      <c r="G16" s="21">
        <f t="shared" si="0"/>
        <v>-43475987.752348594</v>
      </c>
    </row>
    <row r="17" spans="1:9" x14ac:dyDescent="0.55000000000000004">
      <c r="A17" s="4" t="s">
        <v>10</v>
      </c>
      <c r="B17" s="4"/>
      <c r="C17" s="19">
        <v>-35665767.326269574</v>
      </c>
      <c r="D17" s="22"/>
      <c r="E17" s="20">
        <v>1</v>
      </c>
      <c r="F17" s="23"/>
      <c r="G17" s="21">
        <f t="shared" si="0"/>
        <v>-35665767.326269574</v>
      </c>
      <c r="I17" s="32"/>
    </row>
    <row r="18" spans="1:9" x14ac:dyDescent="0.55000000000000004">
      <c r="A18" s="4" t="s">
        <v>17</v>
      </c>
      <c r="B18" s="4"/>
      <c r="C18" s="19">
        <v>4000000</v>
      </c>
      <c r="D18" s="4"/>
      <c r="E18" s="20">
        <v>0.88526355924125433</v>
      </c>
      <c r="G18" s="21">
        <f>C18*E18</f>
        <v>3541054.2369650174</v>
      </c>
    </row>
    <row r="19" spans="1:9" x14ac:dyDescent="0.55000000000000004">
      <c r="A19" s="4" t="s">
        <v>18</v>
      </c>
      <c r="B19" s="4"/>
      <c r="C19" s="19">
        <v>6400000</v>
      </c>
      <c r="D19" s="4"/>
      <c r="E19" s="20">
        <v>0.88526355924125433</v>
      </c>
      <c r="G19" s="21">
        <f t="shared" ref="G19:G21" si="1">C19*E19</f>
        <v>5665686.7791440273</v>
      </c>
    </row>
    <row r="20" spans="1:9" x14ac:dyDescent="0.55000000000000004">
      <c r="A20" s="4" t="s">
        <v>19</v>
      </c>
      <c r="B20" s="4"/>
      <c r="C20" s="19">
        <v>3205359.7</v>
      </c>
      <c r="D20" s="4"/>
      <c r="E20" s="20">
        <v>0.88526355924125433</v>
      </c>
      <c r="G20" s="21">
        <f t="shared" si="1"/>
        <v>2837588.1366704796</v>
      </c>
    </row>
    <row r="21" spans="1:9" x14ac:dyDescent="0.55000000000000004">
      <c r="A21" s="4" t="s">
        <v>20</v>
      </c>
      <c r="B21" s="4"/>
      <c r="C21" s="13">
        <v>20835711.629999999</v>
      </c>
      <c r="D21" s="4"/>
      <c r="E21" s="15">
        <v>0.88526355924125433</v>
      </c>
      <c r="G21" s="16">
        <f t="shared" si="1"/>
        <v>18445096.236898195</v>
      </c>
    </row>
    <row r="22" spans="1:9" x14ac:dyDescent="0.55000000000000004">
      <c r="A22" s="1" t="s">
        <v>23</v>
      </c>
      <c r="B22" s="1"/>
      <c r="C22" s="17">
        <f>SUM(C12:C21)</f>
        <v>105716791.06554137</v>
      </c>
      <c r="G22" s="18">
        <f>SUM(G12:G21)</f>
        <v>101765145.12521911</v>
      </c>
      <c r="I22" s="17"/>
    </row>
    <row r="24" spans="1:9" x14ac:dyDescent="0.55000000000000004">
      <c r="A24" s="4" t="s">
        <v>25</v>
      </c>
      <c r="B24" s="4"/>
      <c r="C24" s="28">
        <f>WACC!S17</f>
        <v>8.097929604686982E-2</v>
      </c>
    </row>
    <row r="25" spans="1:9" x14ac:dyDescent="0.55000000000000004">
      <c r="A25" s="4" t="s">
        <v>24</v>
      </c>
      <c r="B25" s="4"/>
      <c r="C25" s="28">
        <f>C24/12</f>
        <v>6.748274670572485E-3</v>
      </c>
    </row>
    <row r="27" spans="1:9" x14ac:dyDescent="0.55000000000000004">
      <c r="A27" s="29">
        <v>44713</v>
      </c>
      <c r="B27" s="29"/>
      <c r="G27" s="3">
        <f t="shared" ref="G27:G33" si="2">$G$22*$C$25</f>
        <v>686739.15119564906</v>
      </c>
    </row>
    <row r="28" spans="1:9" x14ac:dyDescent="0.55000000000000004">
      <c r="A28" s="29">
        <v>44743</v>
      </c>
      <c r="B28" s="29"/>
      <c r="G28" s="3">
        <f t="shared" si="2"/>
        <v>686739.15119564906</v>
      </c>
    </row>
    <row r="29" spans="1:9" x14ac:dyDescent="0.55000000000000004">
      <c r="A29" s="29">
        <v>44774</v>
      </c>
      <c r="B29" s="29"/>
      <c r="G29" s="3">
        <f t="shared" si="2"/>
        <v>686739.15119564906</v>
      </c>
    </row>
    <row r="30" spans="1:9" x14ac:dyDescent="0.55000000000000004">
      <c r="A30" s="29">
        <v>44805</v>
      </c>
      <c r="B30" s="29"/>
      <c r="G30" s="3">
        <f t="shared" si="2"/>
        <v>686739.15119564906</v>
      </c>
    </row>
    <row r="31" spans="1:9" x14ac:dyDescent="0.55000000000000004">
      <c r="A31" s="29">
        <v>44835</v>
      </c>
      <c r="B31" s="29"/>
      <c r="G31" s="3">
        <f t="shared" si="2"/>
        <v>686739.15119564906</v>
      </c>
    </row>
    <row r="32" spans="1:9" x14ac:dyDescent="0.55000000000000004">
      <c r="A32" s="29">
        <v>44866</v>
      </c>
      <c r="B32" s="29"/>
      <c r="G32" s="3">
        <f t="shared" si="2"/>
        <v>686739.15119564906</v>
      </c>
    </row>
    <row r="33" spans="1:10" x14ac:dyDescent="0.55000000000000004">
      <c r="A33" s="29">
        <v>44896</v>
      </c>
      <c r="B33" s="29"/>
      <c r="G33" s="16">
        <f t="shared" si="2"/>
        <v>686739.15119564906</v>
      </c>
    </row>
    <row r="34" spans="1:10" x14ac:dyDescent="0.55000000000000004">
      <c r="A34" s="29" t="s">
        <v>26</v>
      </c>
      <c r="B34" s="29"/>
      <c r="G34" s="30">
        <f>SUM(G27:G33)</f>
        <v>4807174.0583695434</v>
      </c>
    </row>
    <row r="36" spans="1:10" x14ac:dyDescent="0.55000000000000004">
      <c r="A36" s="24" t="s">
        <v>21</v>
      </c>
      <c r="B36" s="24"/>
      <c r="C36" s="4"/>
      <c r="D36" s="25"/>
      <c r="E36" s="4"/>
      <c r="F36" s="4"/>
      <c r="G36" s="4"/>
      <c r="H36" s="4"/>
      <c r="I36" s="4"/>
      <c r="J36" s="4"/>
    </row>
    <row r="37" spans="1:10" x14ac:dyDescent="0.55000000000000004">
      <c r="A37" s="26" t="s">
        <v>22</v>
      </c>
      <c r="B37" s="26"/>
      <c r="C37" s="4"/>
      <c r="D37" s="25"/>
      <c r="E37" s="4"/>
      <c r="F37" s="4"/>
      <c r="G37" s="4"/>
      <c r="H37" s="4"/>
      <c r="I37" s="4"/>
      <c r="J37" s="4"/>
    </row>
    <row r="38" spans="1:10" ht="78.75" customHeight="1" x14ac:dyDescent="0.55000000000000004">
      <c r="A38" s="27" t="s">
        <v>65</v>
      </c>
      <c r="B38" s="27"/>
      <c r="C38" s="27"/>
      <c r="D38" s="27"/>
      <c r="E38" s="27"/>
      <c r="F38" s="27"/>
      <c r="G38" s="27"/>
      <c r="H38" s="27"/>
      <c r="I38" s="27"/>
      <c r="J38" s="27"/>
    </row>
  </sheetData>
  <mergeCells count="1">
    <mergeCell ref="A8:A10"/>
  </mergeCells>
  <pageMargins left="0.7" right="0.7" top="0.75" bottom="0.75" header="0.3" footer="0.3"/>
  <pageSetup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D294-82E4-4F66-A3D7-E1A1CAB163E1}">
  <sheetPr>
    <pageSetUpPr fitToPage="1"/>
  </sheetPr>
  <dimension ref="A1:AF22"/>
  <sheetViews>
    <sheetView workbookViewId="0">
      <selection activeCell="S2" sqref="S2"/>
    </sheetView>
  </sheetViews>
  <sheetFormatPr defaultColWidth="8" defaultRowHeight="15" x14ac:dyDescent="0.25"/>
  <cols>
    <col min="1" max="1" width="8.25" style="34" customWidth="1" collapsed="1"/>
    <col min="2" max="2" width="2.375" style="34" customWidth="1" collapsed="1"/>
    <col min="3" max="3" width="21" style="34" customWidth="1" collapsed="1"/>
    <col min="4" max="4" width="2.375" style="34" customWidth="1"/>
    <col min="5" max="5" width="14.625" style="34" customWidth="1"/>
    <col min="6" max="6" width="2.375" style="34" customWidth="1"/>
    <col min="7" max="7" width="10.75" style="34" bestFit="1" customWidth="1"/>
    <col min="8" max="8" width="2.375" style="34" customWidth="1"/>
    <col min="9" max="9" width="14.25" style="34" customWidth="1"/>
    <col min="10" max="10" width="2.375" style="34" customWidth="1"/>
    <col min="11" max="11" width="11.875" style="34" customWidth="1"/>
    <col min="12" max="12" width="2.375" style="34" customWidth="1" collapsed="1"/>
    <col min="13" max="13" width="11.375" style="34" customWidth="1" collapsed="1"/>
    <col min="14" max="14" width="2.375" style="34" customWidth="1" collapsed="1"/>
    <col min="15" max="15" width="14.5" style="34" customWidth="1" collapsed="1"/>
    <col min="16" max="16" width="2.375" style="34" customWidth="1" collapsed="1"/>
    <col min="17" max="17" width="18.875" style="34" bestFit="1" customWidth="1" collapsed="1"/>
    <col min="18" max="18" width="2.375" style="34" customWidth="1" collapsed="1"/>
    <col min="19" max="19" width="17.875" style="34" bestFit="1" customWidth="1" collapsed="1"/>
    <col min="20" max="25" width="8" style="34" collapsed="1"/>
    <col min="26" max="29" width="8" style="34"/>
    <col min="30" max="30" width="8" style="34" collapsed="1"/>
    <col min="31" max="32" width="8" style="34"/>
    <col min="33" max="16384" width="8" style="34" collapsed="1"/>
  </cols>
  <sheetData>
    <row r="1" spans="1:19" ht="19.5" x14ac:dyDescent="0.55000000000000004">
      <c r="A1" s="33" t="s">
        <v>0</v>
      </c>
      <c r="S1" s="77" t="s">
        <v>67</v>
      </c>
    </row>
    <row r="2" spans="1:19" x14ac:dyDescent="0.25">
      <c r="A2" s="33" t="s">
        <v>27</v>
      </c>
    </row>
    <row r="3" spans="1:19" x14ac:dyDescent="0.25">
      <c r="A3" s="33" t="s">
        <v>28</v>
      </c>
      <c r="B3" s="35"/>
      <c r="C3" s="35"/>
      <c r="D3" s="35"/>
      <c r="E3" s="35"/>
      <c r="F3" s="35"/>
      <c r="G3" s="35"/>
      <c r="H3" s="35"/>
      <c r="I3" s="35"/>
      <c r="J3" s="35"/>
      <c r="K3" s="35"/>
      <c r="L3" s="35"/>
      <c r="M3" s="35"/>
      <c r="N3" s="35"/>
    </row>
    <row r="4" spans="1:19" x14ac:dyDescent="0.25">
      <c r="A4" s="33" t="s">
        <v>29</v>
      </c>
    </row>
    <row r="5" spans="1:19" x14ac:dyDescent="0.25">
      <c r="A5" s="36"/>
      <c r="B5" s="36"/>
      <c r="C5" s="36"/>
      <c r="D5" s="36"/>
      <c r="E5" s="36"/>
      <c r="F5" s="36"/>
      <c r="G5" s="36"/>
      <c r="H5" s="36"/>
      <c r="I5" s="36"/>
      <c r="J5" s="36"/>
      <c r="K5" s="36"/>
      <c r="L5" s="36"/>
      <c r="M5" s="36"/>
      <c r="N5" s="36"/>
      <c r="O5" s="36"/>
    </row>
    <row r="6" spans="1:19" x14ac:dyDescent="0.25">
      <c r="A6" s="36"/>
      <c r="B6" s="36"/>
      <c r="C6" s="36"/>
      <c r="D6" s="36"/>
      <c r="E6" s="37" t="s">
        <v>30</v>
      </c>
      <c r="F6" s="37"/>
      <c r="G6" s="37" t="s">
        <v>31</v>
      </c>
      <c r="H6" s="37"/>
      <c r="I6" s="38" t="s">
        <v>32</v>
      </c>
      <c r="J6" s="37"/>
      <c r="K6" s="37"/>
      <c r="L6" s="37"/>
      <c r="M6" s="37"/>
      <c r="N6" s="37"/>
      <c r="O6" s="37"/>
    </row>
    <row r="7" spans="1:19" x14ac:dyDescent="0.25">
      <c r="A7" s="38" t="s">
        <v>33</v>
      </c>
      <c r="B7" s="38"/>
      <c r="C7" s="38"/>
      <c r="D7" s="38"/>
      <c r="E7" s="38" t="s">
        <v>34</v>
      </c>
      <c r="F7" s="38"/>
      <c r="G7" s="38" t="s">
        <v>35</v>
      </c>
      <c r="H7" s="38"/>
      <c r="I7" s="38" t="s">
        <v>36</v>
      </c>
      <c r="J7" s="38"/>
      <c r="K7" s="38" t="s">
        <v>30</v>
      </c>
      <c r="L7" s="38"/>
      <c r="M7" s="38" t="s">
        <v>37</v>
      </c>
      <c r="N7" s="38"/>
      <c r="O7" s="38" t="s">
        <v>38</v>
      </c>
      <c r="P7" s="38"/>
      <c r="Q7" s="39" t="s">
        <v>60</v>
      </c>
      <c r="S7" s="40" t="s">
        <v>62</v>
      </c>
    </row>
    <row r="8" spans="1:19" x14ac:dyDescent="0.25">
      <c r="A8" s="41" t="s">
        <v>39</v>
      </c>
      <c r="B8" s="38"/>
      <c r="C8" s="41" t="s">
        <v>40</v>
      </c>
      <c r="D8" s="38"/>
      <c r="E8" s="42">
        <v>43861</v>
      </c>
      <c r="F8" s="38"/>
      <c r="G8" s="41" t="s">
        <v>41</v>
      </c>
      <c r="H8" s="38"/>
      <c r="I8" s="42">
        <v>43861</v>
      </c>
      <c r="J8" s="38"/>
      <c r="K8" s="41" t="s">
        <v>42</v>
      </c>
      <c r="L8" s="38"/>
      <c r="M8" s="41" t="s">
        <v>43</v>
      </c>
      <c r="N8" s="38"/>
      <c r="O8" s="43" t="s">
        <v>44</v>
      </c>
      <c r="P8" s="38"/>
      <c r="Q8" s="43" t="s">
        <v>61</v>
      </c>
      <c r="S8" s="43" t="s">
        <v>63</v>
      </c>
    </row>
    <row r="9" spans="1:19" x14ac:dyDescent="0.25">
      <c r="A9" s="38"/>
      <c r="B9" s="38"/>
      <c r="C9" s="38" t="s">
        <v>45</v>
      </c>
      <c r="D9" s="44"/>
      <c r="E9" s="44" t="s">
        <v>46</v>
      </c>
      <c r="F9" s="44"/>
      <c r="G9" s="44" t="s">
        <v>47</v>
      </c>
      <c r="H9" s="38"/>
      <c r="I9" s="44" t="s">
        <v>48</v>
      </c>
      <c r="J9" s="38"/>
      <c r="K9" s="44" t="s">
        <v>49</v>
      </c>
      <c r="L9" s="38"/>
      <c r="M9" s="44" t="s">
        <v>50</v>
      </c>
      <c r="N9" s="38"/>
      <c r="O9" s="44" t="s">
        <v>51</v>
      </c>
      <c r="P9" s="39"/>
    </row>
    <row r="10" spans="1:19" x14ac:dyDescent="0.25">
      <c r="A10" s="45"/>
      <c r="B10" s="45"/>
      <c r="C10" s="45"/>
      <c r="D10" s="45"/>
      <c r="E10" s="45"/>
      <c r="F10" s="45"/>
      <c r="G10" s="45"/>
      <c r="H10" s="45"/>
      <c r="I10" s="45"/>
      <c r="J10" s="45"/>
      <c r="K10" s="45"/>
      <c r="L10" s="45"/>
      <c r="M10" s="45"/>
      <c r="N10" s="45"/>
      <c r="O10" s="45"/>
    </row>
    <row r="11" spans="1:19" x14ac:dyDescent="0.25">
      <c r="A11" s="46">
        <v>1</v>
      </c>
      <c r="B11" s="47"/>
      <c r="C11" s="45" t="s">
        <v>52</v>
      </c>
      <c r="D11" s="45"/>
      <c r="E11" s="48">
        <v>780000000</v>
      </c>
      <c r="F11" s="48"/>
      <c r="G11" s="48">
        <v>0</v>
      </c>
      <c r="H11" s="48"/>
      <c r="I11" s="48">
        <f>+E11+G11</f>
        <v>780000000</v>
      </c>
      <c r="J11" s="49"/>
      <c r="K11" s="49">
        <v>0.54</v>
      </c>
      <c r="L11" s="49"/>
      <c r="M11" s="50">
        <v>4.65E-2</v>
      </c>
      <c r="N11" s="49"/>
      <c r="O11" s="49">
        <f>ROUND(+K11*M11,6)</f>
        <v>2.511E-2</v>
      </c>
      <c r="Q11" s="51">
        <v>1</v>
      </c>
      <c r="S11" s="52">
        <f>O11*Q11</f>
        <v>2.511E-2</v>
      </c>
    </row>
    <row r="12" spans="1:19" x14ac:dyDescent="0.25">
      <c r="A12" s="46"/>
      <c r="B12" s="47"/>
      <c r="C12" s="45"/>
      <c r="D12" s="45"/>
      <c r="E12" s="53"/>
      <c r="F12" s="53"/>
      <c r="G12" s="53"/>
      <c r="H12" s="53"/>
      <c r="I12" s="53"/>
      <c r="J12" s="49"/>
      <c r="K12" s="49"/>
      <c r="L12" s="49"/>
      <c r="M12" s="49"/>
      <c r="N12" s="49"/>
      <c r="O12" s="49"/>
      <c r="Q12" s="54"/>
    </row>
    <row r="13" spans="1:19" ht="19.5" x14ac:dyDescent="0.55000000000000004">
      <c r="A13" s="46">
        <f>+A11+1</f>
        <v>2</v>
      </c>
      <c r="B13" s="47"/>
      <c r="C13" s="45" t="s">
        <v>53</v>
      </c>
      <c r="D13" s="45"/>
      <c r="E13" s="53">
        <v>0</v>
      </c>
      <c r="F13" s="53"/>
      <c r="G13" s="53">
        <v>0</v>
      </c>
      <c r="H13" s="53"/>
      <c r="I13" s="53">
        <f>+E13+G13</f>
        <v>0</v>
      </c>
      <c r="J13" s="49"/>
      <c r="K13" s="49">
        <f>+E13/E17</f>
        <v>0</v>
      </c>
      <c r="L13" s="49"/>
      <c r="M13" s="49">
        <v>0</v>
      </c>
      <c r="N13" s="49"/>
      <c r="O13" s="49">
        <f>+K13*M13</f>
        <v>0</v>
      </c>
      <c r="Q13" s="55"/>
    </row>
    <row r="14" spans="1:19" x14ac:dyDescent="0.25">
      <c r="A14" s="46"/>
      <c r="B14" s="47"/>
      <c r="C14" s="45"/>
      <c r="D14" s="45"/>
      <c r="E14" s="53"/>
      <c r="F14" s="53"/>
      <c r="G14" s="53"/>
      <c r="H14" s="53"/>
      <c r="I14" s="53"/>
      <c r="J14" s="49"/>
      <c r="K14" s="49"/>
      <c r="L14" s="49"/>
      <c r="M14" s="49"/>
      <c r="N14" s="49"/>
      <c r="O14" s="49"/>
      <c r="P14" s="56"/>
      <c r="Q14" s="39"/>
    </row>
    <row r="15" spans="1:19" ht="19.5" x14ac:dyDescent="0.55000000000000004">
      <c r="A15" s="46">
        <f>+A13+1</f>
        <v>3</v>
      </c>
      <c r="B15" s="47"/>
      <c r="C15" s="45" t="s">
        <v>54</v>
      </c>
      <c r="D15" s="45"/>
      <c r="E15" s="57">
        <v>842107842</v>
      </c>
      <c r="F15" s="53"/>
      <c r="G15" s="53">
        <v>39857705.440000057</v>
      </c>
      <c r="H15" s="53"/>
      <c r="I15" s="53">
        <f>E15+G15</f>
        <v>881965547.44000006</v>
      </c>
      <c r="J15" s="49"/>
      <c r="K15" s="49">
        <v>0.46</v>
      </c>
      <c r="L15" s="49"/>
      <c r="M15" s="50">
        <v>9.2499999999999999E-2</v>
      </c>
      <c r="N15" s="49"/>
      <c r="O15" s="49">
        <f>ROUND(+K15*M15,6)</f>
        <v>4.2549999999999998E-2</v>
      </c>
      <c r="P15" s="56"/>
      <c r="Q15" s="58">
        <v>1.3130269341215</v>
      </c>
      <c r="S15" s="59">
        <f>O15*Q15</f>
        <v>5.5869296046869819E-2</v>
      </c>
    </row>
    <row r="16" spans="1:19" x14ac:dyDescent="0.25">
      <c r="A16" s="46"/>
      <c r="B16" s="47"/>
      <c r="C16" s="45"/>
      <c r="D16" s="45"/>
      <c r="E16" s="38"/>
      <c r="F16" s="38"/>
      <c r="G16" s="38"/>
      <c r="H16" s="38"/>
      <c r="I16" s="38"/>
      <c r="J16" s="38"/>
      <c r="K16" s="38"/>
      <c r="L16" s="60"/>
      <c r="M16" s="61"/>
      <c r="N16" s="60"/>
      <c r="O16" s="62"/>
      <c r="Q16" s="43"/>
      <c r="S16" s="63"/>
    </row>
    <row r="17" spans="1:25" ht="15.75" thickBot="1" x14ac:dyDescent="0.3">
      <c r="A17" s="46">
        <f>+A15+1</f>
        <v>4</v>
      </c>
      <c r="B17" s="47"/>
      <c r="C17" s="64" t="s">
        <v>55</v>
      </c>
      <c r="D17" s="64"/>
      <c r="E17" s="65">
        <f>SUM(E11:E16)</f>
        <v>1622107842</v>
      </c>
      <c r="F17" s="66"/>
      <c r="G17" s="65">
        <f>SUM(G11:G16)</f>
        <v>39857705.440000057</v>
      </c>
      <c r="H17" s="66"/>
      <c r="I17" s="65">
        <f>SUM(I11:I16)</f>
        <v>1661965547.4400001</v>
      </c>
      <c r="J17" s="67"/>
      <c r="K17" s="68">
        <f>SUM(K11:K16)</f>
        <v>1</v>
      </c>
      <c r="L17" s="60"/>
      <c r="M17" s="61"/>
      <c r="N17" s="60"/>
      <c r="O17" s="68">
        <f>SUM(O11:O16)</f>
        <v>6.7659999999999998E-2</v>
      </c>
      <c r="S17" s="68">
        <f>S11+S15</f>
        <v>8.097929604686982E-2</v>
      </c>
      <c r="Y17" s="45"/>
    </row>
    <row r="18" spans="1:25" ht="20.25" thickTop="1" x14ac:dyDescent="0.55000000000000004">
      <c r="Q18" s="69"/>
      <c r="R18" s="70"/>
      <c r="S18" s="70"/>
    </row>
    <row r="19" spans="1:25" ht="19.5" x14ac:dyDescent="0.55000000000000004">
      <c r="Q19" s="69"/>
      <c r="R19" s="70"/>
    </row>
    <row r="20" spans="1:25" x14ac:dyDescent="0.25">
      <c r="A20" s="71" t="s">
        <v>56</v>
      </c>
      <c r="B20" s="34" t="s">
        <v>57</v>
      </c>
    </row>
    <row r="21" spans="1:25" x14ac:dyDescent="0.25">
      <c r="A21" s="71"/>
    </row>
    <row r="22" spans="1:25" x14ac:dyDescent="0.25">
      <c r="A22" s="72" t="s">
        <v>58</v>
      </c>
      <c r="B22" s="76" t="s">
        <v>59</v>
      </c>
      <c r="C22" s="76"/>
      <c r="D22" s="76"/>
      <c r="E22" s="76"/>
      <c r="F22" s="76"/>
      <c r="G22" s="76"/>
      <c r="H22" s="76"/>
      <c r="I22" s="76"/>
      <c r="J22" s="76"/>
      <c r="K22" s="76"/>
      <c r="L22" s="76"/>
      <c r="M22" s="76"/>
      <c r="N22" s="76"/>
      <c r="O22" s="76"/>
    </row>
  </sheetData>
  <mergeCells count="1">
    <mergeCell ref="B22:O22"/>
  </mergeCells>
  <pageMargins left="0.7" right="0.7" top="0.75" bottom="0.75" header="0.3" footer="0.3"/>
  <pageSetup scale="65"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Calculation</vt:lpstr>
      <vt:lpstr>WACC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Emery</dc:creator>
  <cp:lastModifiedBy>Angela Cloven</cp:lastModifiedBy>
  <cp:lastPrinted>2022-06-09T19:18:15Z</cp:lastPrinted>
  <dcterms:created xsi:type="dcterms:W3CDTF">2022-03-18T15:00:53Z</dcterms:created>
  <dcterms:modified xsi:type="dcterms:W3CDTF">2022-06-09T19:19:32Z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