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55" windowWidth="19035" windowHeight="11715"/>
  </bookViews>
  <sheets>
    <sheet name="2013" sheetId="4" r:id="rId1"/>
    <sheet name="2" sheetId="3" r:id="rId2"/>
    <sheet name="3" sheetId="1" r:id="rId3"/>
  </sheets>
  <calcPr calcId="145621"/>
</workbook>
</file>

<file path=xl/calcChain.xml><?xml version="1.0" encoding="utf-8"?>
<calcChain xmlns="http://schemas.openxmlformats.org/spreadsheetml/2006/main">
  <c r="C6" i="4" l="1"/>
  <c r="C10" i="4" s="1"/>
  <c r="M14" i="4"/>
  <c r="L14" i="4"/>
  <c r="K14" i="4"/>
  <c r="J14" i="4"/>
  <c r="I14" i="4"/>
  <c r="H14" i="4"/>
  <c r="G14" i="4"/>
  <c r="F14" i="4"/>
  <c r="E14" i="4"/>
  <c r="D14" i="4"/>
  <c r="C14" i="4"/>
  <c r="C22" i="4" s="1"/>
  <c r="C27" i="4" s="1"/>
  <c r="D5" i="4"/>
  <c r="E5" i="4" s="1"/>
  <c r="F5" i="4" s="1"/>
  <c r="G5" i="4" s="1"/>
  <c r="H5" i="4" s="1"/>
  <c r="I5" i="4" s="1"/>
  <c r="J5" i="4" s="1"/>
  <c r="K5" i="4" s="1"/>
  <c r="L5" i="4" s="1"/>
  <c r="M5" i="4" s="1"/>
  <c r="D7" i="4" l="1"/>
  <c r="D22" i="4" s="1"/>
  <c r="E7" i="4" l="1"/>
  <c r="E22" i="4" s="1"/>
  <c r="D10" i="4"/>
  <c r="D27" i="4" s="1"/>
  <c r="E10" i="4" l="1"/>
  <c r="E27" i="4" s="1"/>
  <c r="F7" i="4"/>
  <c r="F22" i="4" s="1"/>
  <c r="G7" i="4" l="1"/>
  <c r="G22" i="4" s="1"/>
  <c r="F10" i="4"/>
  <c r="F27" i="4" s="1"/>
  <c r="H7" i="4"/>
  <c r="H22" i="4" s="1"/>
  <c r="G10" i="4" l="1"/>
  <c r="G27" i="4" s="1"/>
  <c r="I7" i="4"/>
  <c r="I22" i="4" s="1"/>
  <c r="H10" i="4"/>
  <c r="H27" i="4" s="1"/>
  <c r="J7" i="4" l="1"/>
  <c r="J22" i="4" s="1"/>
  <c r="I10" i="4"/>
  <c r="I27" i="4" s="1"/>
  <c r="J10" i="4" l="1"/>
  <c r="J27" i="4" s="1"/>
  <c r="K7" i="4"/>
  <c r="K22" i="4" s="1"/>
  <c r="K27" i="4" l="1"/>
  <c r="K10" i="4"/>
  <c r="L7" i="4"/>
  <c r="L22" i="4" s="1"/>
  <c r="M7" i="4" l="1"/>
  <c r="M22" i="4" s="1"/>
  <c r="L10" i="4"/>
  <c r="L27" i="4" s="1"/>
  <c r="M10" i="4" l="1"/>
  <c r="M27" i="4" s="1"/>
  <c r="D29" i="4" s="1"/>
</calcChain>
</file>

<file path=xl/sharedStrings.xml><?xml version="1.0" encoding="utf-8"?>
<sst xmlns="http://schemas.openxmlformats.org/spreadsheetml/2006/main" count="46" uniqueCount="46">
  <si>
    <t>Compliance Plan Filing Year</t>
  </si>
  <si>
    <t>Forecasted Non-Renewable Generation Portfolio Revenue Requirement (MM$)</t>
  </si>
  <si>
    <t>10 Yr Forward Looking Average (2014-2023)</t>
  </si>
  <si>
    <r>
      <rPr>
        <b/>
        <i/>
        <sz val="11"/>
        <color theme="1"/>
        <rFont val="Calibri"/>
        <family val="2"/>
        <scheme val="minor"/>
      </rPr>
      <t>Forecasted Incremental Addition</t>
    </r>
    <r>
      <rPr>
        <sz val="11"/>
        <color theme="1"/>
        <rFont val="Calibri"/>
        <family val="2"/>
        <scheme val="minor"/>
      </rPr>
      <t xml:space="preserve"> of Non-Renewable Generation + Greenhouse Gas Emissions (MM$)</t>
    </r>
  </si>
  <si>
    <r>
      <rPr>
        <b/>
        <sz val="14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Non-Renewable Generation Portfolio Revenue Requirement (MM$)</t>
    </r>
  </si>
  <si>
    <t>RES Portfolio Requirements</t>
  </si>
  <si>
    <t>NON-RENEWABLE PORTFOLIO</t>
  </si>
  <si>
    <t>RENEWABLE PORTFOLIO</t>
  </si>
  <si>
    <t>RENEWABLE TO NON-RENEWABLE PORTFOLIO COMPARISON</t>
  </si>
  <si>
    <t>Solar Rebate Payment</t>
  </si>
  <si>
    <t>Wind</t>
  </si>
  <si>
    <t>Solar</t>
  </si>
  <si>
    <t>Landfill</t>
  </si>
  <si>
    <t>Hydro</t>
  </si>
  <si>
    <t>Avoided Costs</t>
  </si>
  <si>
    <t>Forecasted Revenue Requirement of Proposed Non-Renewable and Renewable Portfolios</t>
  </si>
  <si>
    <r>
      <rPr>
        <b/>
        <i/>
        <sz val="11"/>
        <color theme="1"/>
        <rFont val="Calibri"/>
        <family val="2"/>
        <scheme val="minor"/>
      </rPr>
      <t>Forecasted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Incremental Addition</t>
    </r>
    <r>
      <rPr>
        <sz val="11"/>
        <color theme="1"/>
        <rFont val="Calibri"/>
        <family val="2"/>
        <scheme val="minor"/>
      </rPr>
      <t xml:space="preserve"> of Renewable Energy to the RES-Complaint Portfolio Revenue Requirement (MM$)</t>
    </r>
  </si>
  <si>
    <t>Cost of a Total RES-Compliant Portfolio/ ACTUAL (TOTAL) Non-Renewable Generation Portfolio for that Year -- AS A PERCENTILE</t>
  </si>
  <si>
    <r>
      <t xml:space="preserve">Cost of TOTAL RES-Compliant Portfolio/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Non-Renewable Generation Portfolio for that Year</t>
    </r>
  </si>
  <si>
    <r>
      <t xml:space="preserve">Cost of TOTAL RES-Compliant Portfolio/ </t>
    </r>
    <r>
      <rPr>
        <b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Non-Renewable Generation Portfolio for that Year</t>
    </r>
  </si>
  <si>
    <t/>
  </si>
  <si>
    <t>($1952.9-$1990.7)/ $1990.7</t>
  </si>
  <si>
    <t>($2062.4-$2151.8)/ $2151.8</t>
  </si>
  <si>
    <t>($2112.4-$2201.8)/ $2201.8</t>
  </si>
  <si>
    <t>($2162.4-$2251.8)/ $2251.8</t>
  </si>
  <si>
    <t>RES program on 1/1/2011.</t>
  </si>
  <si>
    <r>
      <rPr>
        <b/>
        <sz val="11"/>
        <color theme="1"/>
        <rFont val="Calibri"/>
        <family val="2"/>
        <scheme val="minor"/>
      </rPr>
      <t>ACTUAL</t>
    </r>
    <r>
      <rPr>
        <sz val="11"/>
        <color theme="1"/>
        <rFont val="Calibri"/>
        <family val="2"/>
        <scheme val="minor"/>
      </rPr>
      <t xml:space="preserve"> Non-Renewable Generation Portfolio Revenue Requirement(MM$)</t>
    </r>
  </si>
  <si>
    <t>· this does not include Solar Rebates.</t>
  </si>
  <si>
    <r>
      <rPr>
        <b/>
        <i/>
        <sz val="11"/>
        <color theme="1"/>
        <rFont val="Calibri"/>
        <family val="2"/>
        <scheme val="minor"/>
      </rPr>
      <t>Forecasted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sz val="11"/>
        <color theme="1"/>
        <rFont val="Calibri"/>
        <family val="2"/>
        <scheme val="minor"/>
      </rPr>
      <t>Incremental Addition</t>
    </r>
    <r>
      <rPr>
        <b/>
        <sz val="11"/>
        <color theme="1"/>
        <rFont val="Calibri"/>
        <family val="2"/>
        <scheme val="minor"/>
      </rPr>
      <t xml:space="preserve"> of Renewable Energy to the RES-Complaint Portfolio Revenue Requirement (MM$)</t>
    </r>
    <r>
      <rPr>
        <sz val="11"/>
        <color theme="1"/>
        <rFont val="Calibri"/>
        <family val="2"/>
        <scheme val="minor"/>
      </rPr>
      <t xml:space="preserve"> -- this is the utilities plan for compliance.</t>
    </r>
  </si>
  <si>
    <r>
      <rPr>
        <b/>
        <i/>
        <sz val="11"/>
        <color theme="1"/>
        <rFont val="Calibri"/>
        <family val="2"/>
        <scheme val="minor"/>
      </rPr>
      <t>Forecasted Incremental Addition</t>
    </r>
    <r>
      <rPr>
        <b/>
        <sz val="11"/>
        <color theme="1"/>
        <rFont val="Calibri"/>
        <family val="2"/>
        <scheme val="minor"/>
      </rPr>
      <t xml:space="preserve"> of Non-Renewable Generation + Greenhouse Gas Emissions (MM$)</t>
    </r>
    <r>
      <rPr>
        <sz val="11"/>
        <color theme="1"/>
        <rFont val="Calibri"/>
        <family val="2"/>
        <scheme val="minor"/>
      </rPr>
      <t xml:space="preserve"> -- this is the amount of non-renewable generation Ameren adds to its</t>
    </r>
  </si>
  <si>
    <t>· I did not include a cost for GHG emissions though it should be included.</t>
  </si>
  <si>
    <t>Wind on the Wires' Proposed Forward Looking Forecast Calculation</t>
  </si>
  <si>
    <t>except that i added back in the 'Avoided Costs" b/c I think they need to be there.</t>
  </si>
  <si>
    <r>
      <rPr>
        <b/>
        <sz val="11"/>
        <color theme="1"/>
        <rFont val="Calibri"/>
        <family val="2"/>
        <scheme val="minor"/>
      </rPr>
      <t>Forecasted Non-Renewable Generation Portfolio Revenue Requirement (MM$)</t>
    </r>
    <r>
      <rPr>
        <sz val="11"/>
        <color theme="1"/>
        <rFont val="Calibri"/>
        <family val="2"/>
        <scheme val="minor"/>
      </rPr>
      <t xml:space="preserve"> -- this includes the generating plants for Ameren as of 1/1/2011.  there is an annual</t>
    </r>
  </si>
  <si>
    <t>increase in costs of $50.  Ameren had the same thing in their model using $100 M per year increases, whereas I only use $50M per year increases.</t>
  </si>
  <si>
    <t>Non-Renewable Portfolio. It is supposd to be  equal to the Renewable Generation that was added to comply with the rule.</t>
  </si>
  <si>
    <t xml:space="preserve">· The avoided cost amount is based on natural gas (levelized costs of energy )as the type of replacement energy, though it should be something that parallels the utilities IRP. </t>
  </si>
  <si>
    <t>this includes costs for any PPAs or RECs that are purchased or projects that are built and owned by the utility and put into operation after jan. 1, 2011.</t>
  </si>
  <si>
    <r>
      <rPr>
        <b/>
        <sz val="11"/>
        <color theme="1"/>
        <rFont val="Calibri"/>
        <family val="2"/>
        <scheme val="minor"/>
      </rPr>
      <t>Avoided Costs</t>
    </r>
    <r>
      <rPr>
        <sz val="11"/>
        <color theme="1"/>
        <rFont val="Calibri"/>
        <family val="2"/>
        <scheme val="minor"/>
      </rPr>
      <t xml:space="preserve"> -- are costs the utility saves by no thaving ot run its generating fleet when they take energy from the renewable energy projects that have been added to the portfolio. </t>
    </r>
  </si>
  <si>
    <t>There is a questions as to what generators it should apply to -- those that are not economical or those that were put into operation or contracts entered into after start of the</t>
  </si>
  <si>
    <t xml:space="preserve">· Only wind PPAs and landfill gas are generating electricity used by the Missouri utilities. Therefore, the 'Avoided Cost' in my table only applies to landfill gas and wind.  </t>
  </si>
  <si>
    <t xml:space="preserve">·It does not apply to SRECs.  </t>
  </si>
  <si>
    <t>· It should apply to DG SRECs but I decided to omit that value from my spreadsheet in the interest of expediency.</t>
  </si>
  <si>
    <r>
      <rPr>
        <b/>
        <sz val="14"/>
        <color theme="1"/>
        <rFont val="Calibri"/>
        <family val="2"/>
        <scheme val="minor"/>
      </rPr>
      <t>THE TABLE uses</t>
    </r>
    <r>
      <rPr>
        <sz val="11"/>
        <color theme="1"/>
        <rFont val="Calibri"/>
        <family val="2"/>
        <scheme val="minor"/>
      </rPr>
      <t xml:space="preserve"> headings that follow directly from the descriptions in 5B and 5G of the RES rule; </t>
    </r>
  </si>
  <si>
    <t>2013-2023 RRI Calculation Period</t>
  </si>
  <si>
    <r>
      <rPr>
        <b/>
        <sz val="14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RES-Compliant Portfolio Revenue Requirement (MM$)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</si>
</sst>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_);_(&quot;$&quot;* \(#,##0.0\);_(&quot;$&quot;* &quot;-&quot;??_);_(@_)"/>
    <numFmt numFmtId="165" formatCode="_(&quot;$&quot;* #,##0_);_(&quot;$&quot;* \(#,##0\);_(&quot;$&quot;* &quot;-&quot;??_);_(@_)"/>
    <numFmt numFmtId="166" formatCode="_(&quot;$&quot;* #,##0.0_);_(&quot;$&quot;* \(#,##0.0\);_(&quot;$&quot;* &quot;-&quot;?_);_(@_)"/>
    <numFmt numFmtId="167" formatCode="0.0%"/>
    <numFmt numFmtId="168" formatCode="0.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Calibri"/>
      <family val="2"/>
    </font>
    <font>
      <b/>
      <u/>
      <sz val="12"/>
      <color theme="1"/>
      <name val="Arial Black"/>
      <family val="2"/>
    </font>
    <font>
      <sz val="16"/>
      <color theme="1"/>
      <name val="Arial Black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 style="thick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1" xfId="0" applyBorder="1"/>
    <xf numFmtId="9" fontId="0" fillId="0" borderId="0" xfId="9" applyFont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5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164" fontId="0" fillId="0" borderId="0" xfId="1" applyNumberFormat="1" applyFont="1" applyFill="1" applyBorder="1"/>
    <xf numFmtId="164" fontId="0" fillId="0" borderId="0" xfId="0" applyNumberFormat="1" applyFill="1" applyBorder="1"/>
    <xf numFmtId="166" fontId="0" fillId="0" borderId="0" xfId="0" applyNumberFormat="1" applyFill="1" applyBorder="1"/>
    <xf numFmtId="168" fontId="0" fillId="0" borderId="0" xfId="9" applyNumberFormat="1" applyFont="1" applyFill="1" applyBorder="1"/>
    <xf numFmtId="168" fontId="0" fillId="0" borderId="0" xfId="0" applyNumberFormat="1" applyFill="1" applyBorder="1"/>
    <xf numFmtId="167" fontId="0" fillId="0" borderId="0" xfId="9" applyNumberFormat="1" applyFont="1" applyFill="1" applyBorder="1"/>
    <xf numFmtId="167" fontId="8" fillId="0" borderId="0" xfId="9" applyNumberFormat="1" applyFont="1" applyFill="1" applyBorder="1"/>
    <xf numFmtId="164" fontId="0" fillId="3" borderId="0" xfId="1" applyNumberFormat="1" applyFont="1" applyFill="1"/>
    <xf numFmtId="0" fontId="0" fillId="0" borderId="3" xfId="0" applyBorder="1"/>
    <xf numFmtId="0" fontId="0" fillId="0" borderId="4" xfId="0" applyBorder="1"/>
    <xf numFmtId="164" fontId="0" fillId="0" borderId="3" xfId="1" applyNumberFormat="1" applyFont="1" applyBorder="1"/>
    <xf numFmtId="164" fontId="0" fillId="3" borderId="3" xfId="1" applyNumberFormat="1" applyFont="1" applyFill="1" applyBorder="1"/>
    <xf numFmtId="164" fontId="0" fillId="0" borderId="3" xfId="0" applyNumberFormat="1" applyBorder="1"/>
    <xf numFmtId="164" fontId="0" fillId="2" borderId="3" xfId="0" applyNumberFormat="1" applyFill="1" applyBorder="1"/>
    <xf numFmtId="164" fontId="0" fillId="4" borderId="0" xfId="1" applyNumberFormat="1" applyFont="1" applyFill="1"/>
    <xf numFmtId="0" fontId="0" fillId="4" borderId="3" xfId="0" applyFill="1" applyBorder="1"/>
    <xf numFmtId="0" fontId="0" fillId="4" borderId="0" xfId="0" applyFill="1"/>
    <xf numFmtId="0" fontId="0" fillId="0" borderId="0" xfId="0" applyAlignment="1">
      <alignment horizontal="center"/>
    </xf>
    <xf numFmtId="0" fontId="7" fillId="5" borderId="0" xfId="0" applyFont="1" applyFill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164" fontId="0" fillId="2" borderId="0" xfId="0" applyNumberFormat="1" applyFill="1" applyBorder="1"/>
    <xf numFmtId="0" fontId="0" fillId="0" borderId="0" xfId="0" applyAlignment="1">
      <alignment horizontal="left" wrapText="1"/>
    </xf>
    <xf numFmtId="164" fontId="0" fillId="0" borderId="0" xfId="1" applyNumberFormat="1" applyFont="1" applyFill="1"/>
    <xf numFmtId="164" fontId="0" fillId="0" borderId="3" xfId="1" applyNumberFormat="1" applyFont="1" applyFill="1" applyBorder="1"/>
    <xf numFmtId="0" fontId="11" fillId="0" borderId="0" xfId="0" applyFont="1"/>
    <xf numFmtId="164" fontId="0" fillId="0" borderId="0" xfId="0" applyNumberFormat="1" applyFill="1"/>
    <xf numFmtId="164" fontId="0" fillId="0" borderId="3" xfId="0" applyNumberFormat="1" applyFill="1" applyBorder="1"/>
    <xf numFmtId="10" fontId="0" fillId="0" borderId="0" xfId="9" applyNumberFormat="1" applyFont="1" applyBorder="1"/>
    <xf numFmtId="10" fontId="0" fillId="0" borderId="0" xfId="9" applyNumberFormat="1" applyFont="1"/>
    <xf numFmtId="164" fontId="0" fillId="0" borderId="0" xfId="1" applyNumberFormat="1" applyFont="1" applyAlignment="1">
      <alignment horizontal="right" wrapText="1"/>
    </xf>
    <xf numFmtId="0" fontId="0" fillId="0" borderId="10" xfId="0" applyBorder="1" applyAlignment="1">
      <alignment horizontal="right" wrapText="1"/>
    </xf>
    <xf numFmtId="164" fontId="0" fillId="0" borderId="0" xfId="0" applyNumberFormat="1" applyBorder="1"/>
    <xf numFmtId="164" fontId="0" fillId="0" borderId="11" xfId="0" applyNumberFormat="1" applyBorder="1"/>
    <xf numFmtId="0" fontId="0" fillId="0" borderId="12" xfId="0" applyBorder="1" applyAlignment="1">
      <alignment horizontal="right" wrapText="1"/>
    </xf>
    <xf numFmtId="164" fontId="0" fillId="0" borderId="1" xfId="0" applyNumberFormat="1" applyBorder="1"/>
    <xf numFmtId="164" fontId="0" fillId="0" borderId="4" xfId="0" applyNumberFormat="1" applyBorder="1"/>
    <xf numFmtId="164" fontId="0" fillId="0" borderId="13" xfId="0" applyNumberFormat="1" applyBorder="1"/>
    <xf numFmtId="0" fontId="0" fillId="0" borderId="7" xfId="0" applyBorder="1" applyAlignment="1">
      <alignment horizontal="center" wrapText="1"/>
    </xf>
    <xf numFmtId="164" fontId="0" fillId="0" borderId="3" xfId="1" applyNumberFormat="1" applyFont="1" applyBorder="1" applyAlignment="1">
      <alignment horizontal="right" wrapText="1"/>
    </xf>
    <xf numFmtId="164" fontId="0" fillId="0" borderId="6" xfId="0" applyNumberFormat="1" applyBorder="1"/>
    <xf numFmtId="164" fontId="0" fillId="4" borderId="0" xfId="1" applyNumberFormat="1" applyFont="1" applyFill="1" applyAlignment="1">
      <alignment horizontal="right" wrapText="1"/>
    </xf>
    <xf numFmtId="164" fontId="0" fillId="0" borderId="0" xfId="1" applyNumberFormat="1" applyFont="1" applyAlignment="1">
      <alignment horizontal="left"/>
    </xf>
    <xf numFmtId="164" fontId="0" fillId="3" borderId="0" xfId="1" applyNumberFormat="1" applyFont="1" applyFill="1" applyAlignment="1"/>
    <xf numFmtId="164" fontId="7" fillId="0" borderId="8" xfId="1" applyNumberFormat="1" applyFont="1" applyBorder="1" applyAlignment="1">
      <alignment horizontal="right" wrapText="1"/>
    </xf>
    <xf numFmtId="164" fontId="7" fillId="0" borderId="14" xfId="1" applyNumberFormat="1" applyFont="1" applyBorder="1" applyAlignment="1">
      <alignment horizontal="right" wrapText="1"/>
    </xf>
    <xf numFmtId="164" fontId="7" fillId="0" borderId="9" xfId="1" applyNumberFormat="1" applyFont="1" applyBorder="1" applyAlignment="1">
      <alignment horizontal="right" wrapText="1"/>
    </xf>
    <xf numFmtId="0" fontId="0" fillId="0" borderId="0" xfId="0" quotePrefix="1"/>
    <xf numFmtId="0" fontId="0" fillId="0" borderId="15" xfId="0" applyBorder="1" applyAlignment="1">
      <alignment horizontal="center" vertical="center" wrapText="1"/>
    </xf>
    <xf numFmtId="10" fontId="7" fillId="5" borderId="0" xfId="0" applyNumberFormat="1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0" fillId="0" borderId="0" xfId="0" applyFill="1" applyBorder="1" applyAlignment="1">
      <alignment horizontal="right" wrapText="1"/>
    </xf>
    <xf numFmtId="0" fontId="0" fillId="0" borderId="0" xfId="0" applyFill="1" applyBorder="1" applyAlignment="1">
      <alignment horizontal="left" wrapText="1"/>
    </xf>
    <xf numFmtId="9" fontId="0" fillId="0" borderId="0" xfId="9" applyFont="1" applyFill="1" applyBorder="1"/>
    <xf numFmtId="0" fontId="0" fillId="0" borderId="0" xfId="0" applyFill="1" applyBorder="1" applyAlignment="1">
      <alignment wrapText="1"/>
    </xf>
    <xf numFmtId="10" fontId="0" fillId="0" borderId="0" xfId="9" applyNumberFormat="1" applyFont="1" applyFill="1" applyBorder="1"/>
    <xf numFmtId="10" fontId="0" fillId="0" borderId="0" xfId="0" applyNumberFormat="1" applyFill="1" applyBorder="1"/>
    <xf numFmtId="165" fontId="0" fillId="0" borderId="0" xfId="1" applyNumberFormat="1" applyFont="1" applyFill="1" applyBorder="1"/>
    <xf numFmtId="168" fontId="7" fillId="0" borderId="0" xfId="0" applyNumberFormat="1" applyFont="1" applyFill="1" applyBorder="1"/>
    <xf numFmtId="0" fontId="0" fillId="0" borderId="0" xfId="0" applyAlignment="1">
      <alignment horizontal="left"/>
    </xf>
    <xf numFmtId="0" fontId="12" fillId="0" borderId="0" xfId="0" applyFont="1"/>
    <xf numFmtId="0" fontId="0" fillId="0" borderId="0" xfId="0" applyBorder="1" applyAlignment="1">
      <alignment horizontal="left"/>
    </xf>
    <xf numFmtId="0" fontId="13" fillId="0" borderId="0" xfId="0" applyFont="1"/>
    <xf numFmtId="0" fontId="14" fillId="0" borderId="0" xfId="0" applyFont="1"/>
    <xf numFmtId="0" fontId="0" fillId="0" borderId="0" xfId="0" applyAlignment="1">
      <alignment vertical="center" wrapText="1"/>
    </xf>
    <xf numFmtId="10" fontId="0" fillId="0" borderId="5" xfId="9" applyNumberFormat="1" applyFont="1" applyBorder="1"/>
    <xf numFmtId="10" fontId="0" fillId="0" borderId="16" xfId="9" applyNumberFormat="1" applyFont="1" applyBorder="1"/>
    <xf numFmtId="0" fontId="0" fillId="0" borderId="0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9" fontId="0" fillId="6" borderId="3" xfId="9" applyFont="1" applyFill="1" applyBorder="1"/>
    <xf numFmtId="9" fontId="0" fillId="6" borderId="0" xfId="9" applyFont="1" applyFill="1" applyBorder="1"/>
    <xf numFmtId="9" fontId="0" fillId="7" borderId="0" xfId="9" applyFont="1" applyFill="1" applyBorder="1"/>
    <xf numFmtId="9" fontId="0" fillId="7" borderId="0" xfId="9" applyFont="1" applyFill="1"/>
    <xf numFmtId="9" fontId="15" fillId="8" borderId="0" xfId="9" applyFont="1" applyFill="1"/>
  </cellXfs>
  <cellStyles count="10">
    <cellStyle name="Comma 2" xfId="2"/>
    <cellStyle name="Comma 2 10" xfId="3"/>
    <cellStyle name="Comma 3" xfId="4"/>
    <cellStyle name="Currency" xfId="1" builtinId="4"/>
    <cellStyle name="Normal" xfId="0" builtinId="0"/>
    <cellStyle name="Normal 29" xfId="5"/>
    <cellStyle name="Normal 3" xfId="6"/>
    <cellStyle name="Normal 4" xfId="7"/>
    <cellStyle name="Normal 73" xfId="8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zoomScale="75" zoomScaleNormal="7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7" sqref="G17"/>
    </sheetView>
  </sheetViews>
  <sheetFormatPr defaultRowHeight="15" x14ac:dyDescent="0.25"/>
  <cols>
    <col min="1" max="1" width="3.7109375" customWidth="1"/>
    <col min="2" max="2" width="42.85546875" customWidth="1"/>
    <col min="3" max="3" width="20.5703125" customWidth="1"/>
    <col min="4" max="4" width="12.85546875" customWidth="1"/>
    <col min="5" max="5" width="19.5703125" customWidth="1"/>
    <col min="6" max="6" width="20.5703125" customWidth="1"/>
    <col min="7" max="7" width="19.7109375" customWidth="1"/>
    <col min="8" max="13" width="10.7109375" customWidth="1"/>
  </cols>
  <sheetData>
    <row r="1" spans="1:15" ht="24.75" x14ac:dyDescent="0.5">
      <c r="A1" s="79" t="s">
        <v>31</v>
      </c>
      <c r="E1" s="80"/>
      <c r="F1" s="80"/>
      <c r="G1" s="83"/>
      <c r="H1" s="63"/>
    </row>
    <row r="2" spans="1:15" ht="15.75" thickBot="1" x14ac:dyDescent="0.3"/>
    <row r="3" spans="1:15" ht="45.75" customHeight="1" thickTop="1" x14ac:dyDescent="0.4">
      <c r="A3" s="78" t="s">
        <v>44</v>
      </c>
      <c r="C3" s="60"/>
      <c r="D3" s="62" t="s">
        <v>0</v>
      </c>
      <c r="E3" s="84" t="s">
        <v>15</v>
      </c>
      <c r="F3" s="85"/>
      <c r="G3" s="85"/>
      <c r="H3" s="85"/>
      <c r="I3" s="85"/>
      <c r="J3" s="85"/>
      <c r="K3" s="85"/>
      <c r="L3" s="85"/>
      <c r="M3" s="85"/>
    </row>
    <row r="4" spans="1:15" x14ac:dyDescent="0.25">
      <c r="D4" s="20"/>
    </row>
    <row r="5" spans="1:15" ht="18.75" x14ac:dyDescent="0.4">
      <c r="A5" s="37" t="s">
        <v>6</v>
      </c>
      <c r="C5" s="5">
        <v>2013</v>
      </c>
      <c r="D5" s="21">
        <f>C5+1</f>
        <v>2014</v>
      </c>
      <c r="E5" s="5">
        <f t="shared" ref="E5:M5" si="0">D5+1</f>
        <v>2015</v>
      </c>
      <c r="F5" s="5">
        <f t="shared" si="0"/>
        <v>2016</v>
      </c>
      <c r="G5" s="5">
        <f t="shared" si="0"/>
        <v>2017</v>
      </c>
      <c r="H5" s="5">
        <f t="shared" si="0"/>
        <v>2018</v>
      </c>
      <c r="I5" s="5">
        <f t="shared" si="0"/>
        <v>2019</v>
      </c>
      <c r="J5" s="5">
        <f t="shared" si="0"/>
        <v>2020</v>
      </c>
      <c r="K5" s="5">
        <f t="shared" si="0"/>
        <v>2021</v>
      </c>
      <c r="L5" s="5">
        <f t="shared" si="0"/>
        <v>2022</v>
      </c>
      <c r="M5" s="5">
        <f t="shared" si="0"/>
        <v>2023</v>
      </c>
    </row>
    <row r="6" spans="1:15" ht="30" x14ac:dyDescent="0.25">
      <c r="B6" s="7" t="s">
        <v>26</v>
      </c>
      <c r="C6" s="54">
        <f>1950+40.7</f>
        <v>1990.7</v>
      </c>
      <c r="D6" s="27"/>
      <c r="E6" s="28"/>
      <c r="F6" s="28"/>
      <c r="G6" s="28"/>
      <c r="H6" s="28"/>
      <c r="I6" s="28"/>
      <c r="J6" s="28"/>
      <c r="K6" s="28"/>
      <c r="L6" s="28"/>
      <c r="M6" s="28"/>
    </row>
    <row r="7" spans="1:15" ht="30" x14ac:dyDescent="0.25">
      <c r="B7" s="7" t="s">
        <v>1</v>
      </c>
      <c r="C7" s="26">
        <v>1950</v>
      </c>
      <c r="D7" s="22">
        <f>+$C$6</f>
        <v>1990.7</v>
      </c>
      <c r="E7" s="2">
        <f>+D7+50</f>
        <v>2040.7</v>
      </c>
      <c r="F7" s="2">
        <f t="shared" ref="F7:M7" si="1">+E7+50</f>
        <v>2090.6999999999998</v>
      </c>
      <c r="G7" s="2">
        <f t="shared" si="1"/>
        <v>2140.6999999999998</v>
      </c>
      <c r="H7" s="2">
        <f t="shared" si="1"/>
        <v>2190.6999999999998</v>
      </c>
      <c r="I7" s="2">
        <f t="shared" si="1"/>
        <v>2240.6999999999998</v>
      </c>
      <c r="J7" s="2">
        <f t="shared" si="1"/>
        <v>2290.6999999999998</v>
      </c>
      <c r="K7" s="2">
        <f t="shared" si="1"/>
        <v>2340.6999999999998</v>
      </c>
      <c r="L7" s="2">
        <f t="shared" si="1"/>
        <v>2390.6999999999998</v>
      </c>
      <c r="M7" s="2">
        <f t="shared" si="1"/>
        <v>2440.6999999999998</v>
      </c>
    </row>
    <row r="8" spans="1:15" x14ac:dyDescent="0.25">
      <c r="B8" s="7"/>
      <c r="C8" s="26"/>
      <c r="D8" s="22"/>
      <c r="E8" s="2"/>
      <c r="F8" s="2"/>
      <c r="G8" s="2"/>
      <c r="H8" s="2"/>
      <c r="I8" s="2"/>
      <c r="J8" s="2"/>
      <c r="K8" s="2"/>
      <c r="L8" s="2"/>
      <c r="M8" s="2"/>
    </row>
    <row r="9" spans="1:15" ht="45" x14ac:dyDescent="0.25">
      <c r="B9" s="7" t="s">
        <v>3</v>
      </c>
      <c r="C9" s="53"/>
      <c r="D9" s="51">
        <v>111.1</v>
      </c>
      <c r="E9" s="42">
        <v>111.1</v>
      </c>
      <c r="F9" s="42">
        <v>111.1</v>
      </c>
      <c r="G9" s="42">
        <v>111.1</v>
      </c>
      <c r="H9" s="2">
        <v>240.7</v>
      </c>
      <c r="I9" s="2">
        <v>240.7</v>
      </c>
      <c r="J9" s="2">
        <v>240.7</v>
      </c>
      <c r="K9" s="2">
        <v>388.8</v>
      </c>
      <c r="L9" s="2">
        <v>388.8</v>
      </c>
      <c r="M9" s="2">
        <v>388.8</v>
      </c>
    </row>
    <row r="10" spans="1:15" ht="33.75" x14ac:dyDescent="0.25">
      <c r="B10" s="34" t="s">
        <v>4</v>
      </c>
      <c r="C10" s="55">
        <f>+C6+C9</f>
        <v>1990.7</v>
      </c>
      <c r="D10" s="23">
        <f t="shared" ref="D10:M10" si="2">+D7+D9</f>
        <v>2101.8000000000002</v>
      </c>
      <c r="E10" s="19">
        <f t="shared" si="2"/>
        <v>2151.8000000000002</v>
      </c>
      <c r="F10" s="19">
        <f t="shared" si="2"/>
        <v>2201.7999999999997</v>
      </c>
      <c r="G10" s="19">
        <f t="shared" si="2"/>
        <v>2251.7999999999997</v>
      </c>
      <c r="H10" s="19">
        <f t="shared" si="2"/>
        <v>2431.3999999999996</v>
      </c>
      <c r="I10" s="19">
        <f t="shared" si="2"/>
        <v>2481.3999999999996</v>
      </c>
      <c r="J10" s="19">
        <f t="shared" si="2"/>
        <v>2531.3999999999996</v>
      </c>
      <c r="K10" s="19">
        <f t="shared" si="2"/>
        <v>2729.5</v>
      </c>
      <c r="L10" s="19">
        <f t="shared" si="2"/>
        <v>2779.5</v>
      </c>
      <c r="M10" s="19">
        <f t="shared" si="2"/>
        <v>2829.5</v>
      </c>
    </row>
    <row r="11" spans="1:15" x14ac:dyDescent="0.25">
      <c r="B11" s="7"/>
      <c r="C11" s="35"/>
      <c r="D11" s="36"/>
      <c r="E11" s="35"/>
      <c r="F11" s="35"/>
      <c r="G11" s="35"/>
      <c r="H11" s="35"/>
      <c r="I11" s="35"/>
      <c r="J11" s="35"/>
      <c r="K11" s="35"/>
      <c r="L11" s="35"/>
      <c r="M11" s="35"/>
    </row>
    <row r="12" spans="1:15" ht="18.75" x14ac:dyDescent="0.4">
      <c r="A12" s="37" t="s">
        <v>7</v>
      </c>
      <c r="B12" s="7"/>
      <c r="C12" s="35"/>
      <c r="D12" s="36"/>
      <c r="E12" s="35"/>
      <c r="F12" s="35"/>
      <c r="G12" s="35"/>
      <c r="H12" s="35"/>
      <c r="I12" s="35"/>
      <c r="J12" s="35"/>
      <c r="K12" s="35"/>
      <c r="L12" s="35"/>
      <c r="M12" s="35"/>
    </row>
    <row r="13" spans="1:15" x14ac:dyDescent="0.25">
      <c r="B13" s="34" t="s">
        <v>5</v>
      </c>
      <c r="C13" s="6">
        <v>0.02</v>
      </c>
      <c r="D13" s="87">
        <v>0.05</v>
      </c>
      <c r="E13" s="88">
        <v>0.05</v>
      </c>
      <c r="F13" s="88">
        <v>0.05</v>
      </c>
      <c r="G13" s="88">
        <v>0.05</v>
      </c>
      <c r="H13" s="89">
        <v>0.1</v>
      </c>
      <c r="I13" s="89">
        <v>0.1</v>
      </c>
      <c r="J13" s="90">
        <v>0.1</v>
      </c>
      <c r="K13" s="91">
        <v>0.15</v>
      </c>
      <c r="L13" s="91">
        <v>0.15</v>
      </c>
      <c r="M13" s="91">
        <v>0.15</v>
      </c>
    </row>
    <row r="14" spans="1:15" ht="45" x14ac:dyDescent="0.25">
      <c r="B14" s="50" t="s">
        <v>16</v>
      </c>
      <c r="C14" s="56">
        <f t="shared" ref="C14:M14" si="3">SUM(C15:C18)</f>
        <v>2.9000000000000004</v>
      </c>
      <c r="D14" s="57">
        <f t="shared" si="3"/>
        <v>3.5</v>
      </c>
      <c r="E14" s="56">
        <f t="shared" si="3"/>
        <v>3.5</v>
      </c>
      <c r="F14" s="56">
        <f t="shared" si="3"/>
        <v>3.5</v>
      </c>
      <c r="G14" s="56">
        <f t="shared" si="3"/>
        <v>3.5</v>
      </c>
      <c r="H14" s="56">
        <f t="shared" si="3"/>
        <v>209.89999999999998</v>
      </c>
      <c r="I14" s="56">
        <f t="shared" si="3"/>
        <v>209.89999999999998</v>
      </c>
      <c r="J14" s="56">
        <f t="shared" si="3"/>
        <v>209.89999999999998</v>
      </c>
      <c r="K14" s="56">
        <f t="shared" si="3"/>
        <v>400.2</v>
      </c>
      <c r="L14" s="56">
        <f t="shared" si="3"/>
        <v>400.2</v>
      </c>
      <c r="M14" s="58">
        <f t="shared" si="3"/>
        <v>400.2</v>
      </c>
      <c r="O14" s="29"/>
    </row>
    <row r="15" spans="1:15" x14ac:dyDescent="0.25">
      <c r="B15" s="43" t="s">
        <v>10</v>
      </c>
      <c r="C15" s="44"/>
      <c r="D15" s="24"/>
      <c r="E15" s="44"/>
      <c r="F15" s="44"/>
      <c r="G15" s="44"/>
      <c r="H15" s="44">
        <v>205</v>
      </c>
      <c r="I15" s="44">
        <v>205</v>
      </c>
      <c r="J15" s="44">
        <v>205</v>
      </c>
      <c r="K15" s="44">
        <v>394</v>
      </c>
      <c r="L15" s="44">
        <v>394</v>
      </c>
      <c r="M15" s="45">
        <v>394</v>
      </c>
    </row>
    <row r="16" spans="1:15" x14ac:dyDescent="0.25">
      <c r="B16" s="43" t="s">
        <v>11</v>
      </c>
      <c r="C16" s="44">
        <v>0.7</v>
      </c>
      <c r="D16" s="24">
        <v>1.3</v>
      </c>
      <c r="E16" s="52">
        <v>1.3</v>
      </c>
      <c r="F16" s="44">
        <v>1.3</v>
      </c>
      <c r="G16" s="44">
        <v>1.3</v>
      </c>
      <c r="H16" s="44">
        <v>2.7</v>
      </c>
      <c r="I16" s="44">
        <v>2.7</v>
      </c>
      <c r="J16" s="44">
        <v>2.7</v>
      </c>
      <c r="K16" s="44">
        <v>4</v>
      </c>
      <c r="L16" s="44">
        <v>4</v>
      </c>
      <c r="M16" s="45">
        <v>4</v>
      </c>
    </row>
    <row r="17" spans="1:13" x14ac:dyDescent="0.25">
      <c r="B17" s="43" t="s">
        <v>12</v>
      </c>
      <c r="C17" s="44">
        <v>2.2000000000000002</v>
      </c>
      <c r="D17" s="24">
        <v>2.2000000000000002</v>
      </c>
      <c r="E17" s="44">
        <v>2.2000000000000002</v>
      </c>
      <c r="F17" s="44">
        <v>2.2000000000000002</v>
      </c>
      <c r="G17" s="44">
        <v>2.2000000000000002</v>
      </c>
      <c r="H17" s="44">
        <v>2.2000000000000002</v>
      </c>
      <c r="I17" s="44">
        <v>2.2000000000000002</v>
      </c>
      <c r="J17" s="44">
        <v>2.2000000000000002</v>
      </c>
      <c r="K17" s="44">
        <v>2.2000000000000002</v>
      </c>
      <c r="L17" s="44">
        <v>2.2000000000000002</v>
      </c>
      <c r="M17" s="45">
        <v>2.2000000000000002</v>
      </c>
    </row>
    <row r="18" spans="1:13" x14ac:dyDescent="0.25">
      <c r="B18" s="46" t="s">
        <v>13</v>
      </c>
      <c r="C18" s="47"/>
      <c r="D18" s="48"/>
      <c r="E18" s="47"/>
      <c r="F18" s="47"/>
      <c r="G18" s="47"/>
      <c r="H18" s="47"/>
      <c r="I18" s="47"/>
      <c r="J18" s="47"/>
      <c r="K18" s="47"/>
      <c r="L18" s="47"/>
      <c r="M18" s="49"/>
    </row>
    <row r="19" spans="1:13" x14ac:dyDescent="0.25">
      <c r="B19" s="4" t="s">
        <v>14</v>
      </c>
      <c r="C19" s="3"/>
      <c r="D19" s="24">
        <v>-2.8</v>
      </c>
      <c r="E19" s="3">
        <v>-2.8</v>
      </c>
      <c r="F19" s="3">
        <v>-2.8</v>
      </c>
      <c r="G19" s="3">
        <v>-2.8</v>
      </c>
      <c r="H19" s="3">
        <v>-59</v>
      </c>
      <c r="I19" s="3">
        <v>-59</v>
      </c>
      <c r="J19" s="3">
        <v>-59</v>
      </c>
      <c r="K19" s="3">
        <v>-164</v>
      </c>
      <c r="L19" s="3">
        <v>-164</v>
      </c>
      <c r="M19" s="3">
        <v>-164</v>
      </c>
    </row>
    <row r="20" spans="1:13" x14ac:dyDescent="0.25">
      <c r="B20" s="7" t="s">
        <v>9</v>
      </c>
      <c r="C20" s="3"/>
      <c r="D20" s="24">
        <v>21</v>
      </c>
      <c r="E20" s="3">
        <v>21</v>
      </c>
      <c r="F20" s="3">
        <v>21</v>
      </c>
      <c r="G20" s="3">
        <v>21</v>
      </c>
      <c r="H20" s="3">
        <v>8</v>
      </c>
      <c r="I20" s="3"/>
      <c r="J20" s="3"/>
      <c r="K20" s="3"/>
      <c r="L20" s="3"/>
      <c r="M20" s="3"/>
    </row>
    <row r="21" spans="1:13" x14ac:dyDescent="0.25">
      <c r="B21" s="7"/>
      <c r="C21" s="3"/>
      <c r="D21" s="24"/>
      <c r="E21" s="3"/>
      <c r="F21" s="3"/>
      <c r="G21" s="3"/>
      <c r="H21" s="3"/>
      <c r="I21" s="3"/>
      <c r="J21" s="3"/>
      <c r="K21" s="3"/>
      <c r="L21" s="3"/>
      <c r="M21" s="3"/>
    </row>
    <row r="22" spans="1:13" ht="33.75" x14ac:dyDescent="0.25">
      <c r="B22" s="34" t="s">
        <v>45</v>
      </c>
      <c r="C22" s="33">
        <f t="shared" ref="C22:M22" si="4">+C7+C14+C19+C20</f>
        <v>1952.9</v>
      </c>
      <c r="D22" s="25">
        <f t="shared" si="4"/>
        <v>2012.4</v>
      </c>
      <c r="E22" s="33">
        <f t="shared" si="4"/>
        <v>2062.4</v>
      </c>
      <c r="F22" s="33">
        <f t="shared" si="4"/>
        <v>2112.3999999999996</v>
      </c>
      <c r="G22" s="33">
        <f t="shared" si="4"/>
        <v>2162.3999999999996</v>
      </c>
      <c r="H22" s="33">
        <f t="shared" si="4"/>
        <v>2349.6</v>
      </c>
      <c r="I22" s="33">
        <f t="shared" si="4"/>
        <v>2391.6</v>
      </c>
      <c r="J22" s="33">
        <f t="shared" si="4"/>
        <v>2441.6</v>
      </c>
      <c r="K22" s="33">
        <f t="shared" si="4"/>
        <v>2576.8999999999996</v>
      </c>
      <c r="L22" s="33">
        <f t="shared" si="4"/>
        <v>2626.8999999999996</v>
      </c>
      <c r="M22" s="33">
        <f t="shared" si="4"/>
        <v>2676.8999999999996</v>
      </c>
    </row>
    <row r="23" spans="1:13" x14ac:dyDescent="0.25">
      <c r="B23" s="7"/>
      <c r="C23" s="38"/>
      <c r="D23" s="39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18.75" x14ac:dyDescent="0.4">
      <c r="A24" s="37" t="s">
        <v>8</v>
      </c>
      <c r="B24" s="1"/>
      <c r="D24" s="20"/>
    </row>
    <row r="25" spans="1:13" ht="47.25" x14ac:dyDescent="0.4">
      <c r="A25" s="37"/>
      <c r="B25" s="8" t="s">
        <v>19</v>
      </c>
      <c r="C25" s="4" t="s">
        <v>21</v>
      </c>
      <c r="D25" s="20"/>
    </row>
    <row r="26" spans="1:13" ht="47.25" x14ac:dyDescent="0.4">
      <c r="A26" s="37"/>
      <c r="B26" s="8" t="s">
        <v>18</v>
      </c>
      <c r="C26" s="29"/>
      <c r="D26" s="20"/>
      <c r="E26" s="4" t="s">
        <v>22</v>
      </c>
      <c r="F26" s="4" t="s">
        <v>23</v>
      </c>
      <c r="G26" s="4" t="s">
        <v>24</v>
      </c>
      <c r="H26" s="59" t="s">
        <v>20</v>
      </c>
    </row>
    <row r="27" spans="1:13" ht="45.75" thickBot="1" x14ac:dyDescent="0.3">
      <c r="B27" s="8" t="s">
        <v>17</v>
      </c>
      <c r="C27" s="41">
        <f>+(C22-C10)/C10</f>
        <v>-1.8988295574421034E-2</v>
      </c>
      <c r="D27" s="81">
        <f>+(D22-D10)/D10</f>
        <v>-4.2534970025692301E-2</v>
      </c>
      <c r="E27" s="41">
        <f>+(E22-E10)/E10</f>
        <v>-4.1546612138674638E-2</v>
      </c>
      <c r="F27" s="41">
        <f t="shared" ref="F27:M27" si="5">+(F22-F10)/F10</f>
        <v>-4.0603142883095696E-2</v>
      </c>
      <c r="G27" s="41">
        <f t="shared" si="5"/>
        <v>-3.970157207567284E-2</v>
      </c>
      <c r="H27" s="41">
        <f t="shared" si="5"/>
        <v>-3.3643168544871163E-2</v>
      </c>
      <c r="I27" s="41">
        <f t="shared" si="5"/>
        <v>-3.6189248005158277E-2</v>
      </c>
      <c r="J27" s="41">
        <f t="shared" si="5"/>
        <v>-3.5474441020778916E-2</v>
      </c>
      <c r="K27" s="41">
        <f t="shared" si="5"/>
        <v>-5.5907675398424755E-2</v>
      </c>
      <c r="L27" s="41">
        <f t="shared" si="5"/>
        <v>-5.4901960784313857E-2</v>
      </c>
      <c r="M27" s="41">
        <f t="shared" si="5"/>
        <v>-5.39317900689169E-2</v>
      </c>
    </row>
    <row r="28" spans="1:13" ht="15.75" thickTop="1" x14ac:dyDescent="0.25">
      <c r="C28" s="40"/>
      <c r="D28" s="82"/>
      <c r="E28" s="40"/>
      <c r="F28" s="40"/>
      <c r="G28" s="40"/>
      <c r="H28" s="40"/>
      <c r="I28" s="40"/>
      <c r="J28" s="40"/>
      <c r="K28" s="40"/>
      <c r="L28" s="40"/>
      <c r="M28" s="40"/>
    </row>
    <row r="29" spans="1:13" x14ac:dyDescent="0.25">
      <c r="B29" s="30" t="s">
        <v>2</v>
      </c>
      <c r="C29" s="30"/>
      <c r="D29" s="61">
        <f>AVERAGE(D27:M27)</f>
        <v>-4.3443458094559941E-2</v>
      </c>
      <c r="E29" s="10"/>
      <c r="F29" s="10"/>
      <c r="G29" s="10"/>
      <c r="H29" s="10"/>
      <c r="I29" s="10"/>
      <c r="J29" s="10"/>
      <c r="K29" s="10"/>
      <c r="L29" s="10"/>
      <c r="M29" s="10"/>
    </row>
    <row r="30" spans="1:13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B32" s="3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0"/>
    </row>
  </sheetData>
  <sheetProtection password="CD4C" sheet="1" objects="1" scenarios="1"/>
  <mergeCells count="1">
    <mergeCell ref="E3:M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2"/>
  <sheetViews>
    <sheetView workbookViewId="0">
      <selection activeCell="B12" sqref="B12"/>
    </sheetView>
  </sheetViews>
  <sheetFormatPr defaultRowHeight="15" x14ac:dyDescent="0.25"/>
  <sheetData>
    <row r="2" spans="2:3" ht="18.75" x14ac:dyDescent="0.3">
      <c r="B2" t="s">
        <v>43</v>
      </c>
    </row>
    <row r="3" spans="2:3" x14ac:dyDescent="0.25">
      <c r="C3" t="s">
        <v>32</v>
      </c>
    </row>
    <row r="5" spans="2:3" x14ac:dyDescent="0.25">
      <c r="B5" s="75" t="s">
        <v>33</v>
      </c>
    </row>
    <row r="6" spans="2:3" x14ac:dyDescent="0.25">
      <c r="C6" t="s">
        <v>34</v>
      </c>
    </row>
    <row r="8" spans="2:3" x14ac:dyDescent="0.25">
      <c r="B8" s="75" t="s">
        <v>29</v>
      </c>
    </row>
    <row r="9" spans="2:3" x14ac:dyDescent="0.25">
      <c r="C9" t="s">
        <v>35</v>
      </c>
    </row>
    <row r="10" spans="2:3" x14ac:dyDescent="0.25">
      <c r="C10" s="76" t="s">
        <v>36</v>
      </c>
    </row>
    <row r="11" spans="2:3" x14ac:dyDescent="0.25">
      <c r="C11" s="76" t="s">
        <v>30</v>
      </c>
    </row>
    <row r="12" spans="2:3" x14ac:dyDescent="0.25">
      <c r="C12" s="76"/>
    </row>
    <row r="13" spans="2:3" x14ac:dyDescent="0.25">
      <c r="B13" s="77" t="s">
        <v>28</v>
      </c>
      <c r="C13" s="76"/>
    </row>
    <row r="14" spans="2:3" x14ac:dyDescent="0.25">
      <c r="C14" s="76" t="s">
        <v>37</v>
      </c>
    </row>
    <row r="15" spans="2:3" x14ac:dyDescent="0.25">
      <c r="C15" s="76" t="s">
        <v>27</v>
      </c>
    </row>
    <row r="16" spans="2:3" x14ac:dyDescent="0.25">
      <c r="C16" s="76"/>
    </row>
    <row r="17" spans="2:3" x14ac:dyDescent="0.25">
      <c r="B17" t="s">
        <v>38</v>
      </c>
    </row>
    <row r="18" spans="2:3" x14ac:dyDescent="0.25">
      <c r="C18" t="s">
        <v>39</v>
      </c>
    </row>
    <row r="19" spans="2:3" x14ac:dyDescent="0.25">
      <c r="C19" t="s">
        <v>25</v>
      </c>
    </row>
    <row r="20" spans="2:3" x14ac:dyDescent="0.25">
      <c r="C20" s="76" t="s">
        <v>40</v>
      </c>
    </row>
    <row r="21" spans="2:3" x14ac:dyDescent="0.25">
      <c r="C21" s="76" t="s">
        <v>41</v>
      </c>
    </row>
    <row r="22" spans="2:3" x14ac:dyDescent="0.25">
      <c r="C22" s="76" t="s">
        <v>42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1"/>
  <sheetViews>
    <sheetView zoomScaleNormal="100" workbookViewId="0">
      <selection activeCell="C11" sqref="C11"/>
    </sheetView>
  </sheetViews>
  <sheetFormatPr defaultRowHeight="15" x14ac:dyDescent="0.25"/>
  <cols>
    <col min="1" max="1" width="3.7109375" customWidth="1"/>
    <col min="2" max="2" width="42.85546875" customWidth="1"/>
    <col min="3" max="3" width="10.7109375" customWidth="1"/>
    <col min="4" max="4" width="12.85546875" customWidth="1"/>
    <col min="5" max="13" width="10.7109375" customWidth="1"/>
    <col min="15" max="15" width="12.7109375" customWidth="1"/>
  </cols>
  <sheetData>
    <row r="1" spans="1:14" ht="21" x14ac:dyDescent="0.35">
      <c r="A1" s="64"/>
      <c r="B1" s="10"/>
      <c r="C1" s="10"/>
      <c r="D1" s="10"/>
      <c r="E1" s="10"/>
      <c r="F1" s="10"/>
      <c r="G1" s="10"/>
      <c r="H1" s="10"/>
      <c r="I1" s="10"/>
      <c r="J1" s="10"/>
      <c r="K1" s="65"/>
      <c r="L1" s="10"/>
      <c r="M1" s="10"/>
      <c r="N1" s="10"/>
    </row>
    <row r="2" spans="1:14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x14ac:dyDescent="0.25">
      <c r="A3" s="10"/>
      <c r="B3" s="9"/>
      <c r="C3" s="32"/>
      <c r="D3" s="32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18.75" x14ac:dyDescent="0.4">
      <c r="A5" s="66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 x14ac:dyDescent="0.25">
      <c r="A6" s="10"/>
      <c r="B6" s="67"/>
      <c r="C6" s="12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5">
      <c r="A7" s="10"/>
      <c r="B7" s="67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0"/>
    </row>
    <row r="8" spans="1:14" x14ac:dyDescent="0.25">
      <c r="A8" s="10"/>
      <c r="B8" s="67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0"/>
    </row>
    <row r="9" spans="1:14" x14ac:dyDescent="0.25">
      <c r="A9" s="10"/>
      <c r="B9" s="67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0"/>
    </row>
    <row r="10" spans="1:14" x14ac:dyDescent="0.25">
      <c r="A10" s="10"/>
      <c r="B10" s="67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0"/>
    </row>
    <row r="11" spans="1:14" x14ac:dyDescent="0.25">
      <c r="A11" s="10"/>
      <c r="B11" s="67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0"/>
    </row>
    <row r="12" spans="1:14" ht="18.75" x14ac:dyDescent="0.4">
      <c r="A12" s="66"/>
      <c r="B12" s="67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0"/>
    </row>
    <row r="13" spans="1:14" x14ac:dyDescent="0.25">
      <c r="A13" s="10"/>
      <c r="B13" s="68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10"/>
    </row>
    <row r="14" spans="1:14" x14ac:dyDescent="0.25">
      <c r="A14" s="10"/>
      <c r="B14" s="67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0"/>
    </row>
    <row r="15" spans="1:14" x14ac:dyDescent="0.25">
      <c r="A15" s="10"/>
      <c r="B15" s="67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0"/>
    </row>
    <row r="16" spans="1:14" x14ac:dyDescent="0.25">
      <c r="A16" s="10"/>
      <c r="B16" s="67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0"/>
    </row>
    <row r="17" spans="1:15" x14ac:dyDescent="0.25">
      <c r="A17" s="10"/>
      <c r="B17" s="67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0"/>
    </row>
    <row r="18" spans="1:15" x14ac:dyDescent="0.25">
      <c r="A18" s="10"/>
      <c r="B18" s="67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0"/>
    </row>
    <row r="19" spans="1:15" x14ac:dyDescent="0.25">
      <c r="A19" s="10"/>
      <c r="B19" s="3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0"/>
    </row>
    <row r="20" spans="1:15" x14ac:dyDescent="0.25">
      <c r="A20" s="10"/>
      <c r="B20" s="67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0"/>
    </row>
    <row r="21" spans="1:15" x14ac:dyDescent="0.25">
      <c r="A21" s="10"/>
      <c r="B21" s="67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0"/>
    </row>
    <row r="22" spans="1:15" x14ac:dyDescent="0.25">
      <c r="A22" s="10"/>
      <c r="B22" s="67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0"/>
    </row>
    <row r="23" spans="1:15" x14ac:dyDescent="0.25">
      <c r="A23" s="10"/>
      <c r="B23" s="67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0"/>
    </row>
    <row r="24" spans="1:15" ht="18.75" x14ac:dyDescent="0.4">
      <c r="A24" s="66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5" x14ac:dyDescent="0.25">
      <c r="A25" s="10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10"/>
    </row>
    <row r="26" spans="1:15" x14ac:dyDescent="0.25">
      <c r="A26" s="10"/>
      <c r="B26" s="10"/>
      <c r="C26" s="15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10"/>
    </row>
    <row r="27" spans="1:15" x14ac:dyDescent="0.25">
      <c r="A27" s="10"/>
      <c r="B27" s="10"/>
      <c r="C27" s="69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10"/>
    </row>
    <row r="28" spans="1:15" x14ac:dyDescent="0.25">
      <c r="A28" s="10"/>
      <c r="B28" s="10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10"/>
      <c r="N28" s="10"/>
    </row>
    <row r="29" spans="1:15" x14ac:dyDescent="0.25">
      <c r="A29" s="10"/>
      <c r="B29" s="65"/>
      <c r="C29" s="65"/>
      <c r="D29" s="74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5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86"/>
    </row>
    <row r="32" spans="1:15" x14ac:dyDescent="0.25">
      <c r="A32" s="10"/>
      <c r="B32" s="3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0"/>
      <c r="N32" s="10"/>
      <c r="O32" s="86"/>
    </row>
    <row r="33" spans="2:15" x14ac:dyDescent="0.25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3"/>
      <c r="N33" s="10"/>
      <c r="O33" s="14"/>
    </row>
    <row r="34" spans="2:15" x14ac:dyDescent="0.25">
      <c r="B34" s="11"/>
      <c r="C34" s="12"/>
      <c r="D34" s="12"/>
      <c r="E34" s="12"/>
      <c r="F34" s="12"/>
      <c r="G34" s="12"/>
      <c r="H34" s="12"/>
      <c r="I34" s="12"/>
      <c r="J34" s="10"/>
      <c r="K34" s="12"/>
      <c r="L34" s="12"/>
      <c r="M34" s="13"/>
      <c r="N34" s="10"/>
      <c r="O34" s="10"/>
    </row>
    <row r="35" spans="2:15" x14ac:dyDescent="0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  <c r="N35" s="10"/>
      <c r="O35" s="86"/>
    </row>
    <row r="36" spans="2:15" x14ac:dyDescent="0.25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86"/>
    </row>
    <row r="37" spans="2:15" x14ac:dyDescent="0.25">
      <c r="B37" s="11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0"/>
      <c r="O37" s="14"/>
    </row>
    <row r="38" spans="2:15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2:15" x14ac:dyDescent="0.25">
      <c r="B39" s="11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0"/>
      <c r="N39" s="10"/>
      <c r="O39" s="10"/>
    </row>
    <row r="40" spans="2:15" x14ac:dyDescent="0.25">
      <c r="B40" s="11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0"/>
      <c r="N40" s="10"/>
      <c r="O40" s="10"/>
    </row>
    <row r="41" spans="2:15" x14ac:dyDescent="0.25">
      <c r="B41" s="11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0"/>
      <c r="N41" s="10"/>
      <c r="O41" s="10"/>
    </row>
    <row r="42" spans="2:15" x14ac:dyDescent="0.2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2:15" x14ac:dyDescent="0.25"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0"/>
      <c r="N43" s="10"/>
      <c r="O43" s="10"/>
    </row>
    <row r="44" spans="2:15" x14ac:dyDescent="0.25">
      <c r="B44" s="10"/>
      <c r="C44" s="10"/>
      <c r="D44" s="16"/>
      <c r="E44" s="16"/>
      <c r="F44" s="16"/>
      <c r="G44" s="16"/>
      <c r="H44" s="16"/>
      <c r="I44" s="16"/>
      <c r="J44" s="16"/>
      <c r="K44" s="16"/>
      <c r="L44" s="16"/>
      <c r="M44" s="10"/>
      <c r="N44" s="10"/>
      <c r="O44" s="10"/>
    </row>
    <row r="45" spans="2:15" x14ac:dyDescent="0.25"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2:15" ht="15" customHeight="1" x14ac:dyDescent="0.25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2:15" x14ac:dyDescent="0.25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86"/>
    </row>
    <row r="48" spans="2:15" x14ac:dyDescent="0.25">
      <c r="B48" s="11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0"/>
      <c r="N48" s="10"/>
      <c r="O48" s="86"/>
    </row>
    <row r="49" spans="2:15" x14ac:dyDescent="0.25">
      <c r="B49" s="1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  <c r="N49" s="10"/>
      <c r="O49" s="13"/>
    </row>
    <row r="50" spans="2:15" x14ac:dyDescent="0.25">
      <c r="B50" s="11"/>
      <c r="C50" s="12"/>
      <c r="D50" s="12"/>
      <c r="E50" s="12"/>
      <c r="F50" s="12"/>
      <c r="G50" s="12"/>
      <c r="H50" s="12"/>
      <c r="I50" s="12"/>
      <c r="J50" s="10"/>
      <c r="K50" s="12"/>
      <c r="L50" s="12"/>
      <c r="M50" s="13"/>
      <c r="N50" s="10"/>
      <c r="O50" s="10"/>
    </row>
    <row r="51" spans="2:15" ht="15" customHeight="1" x14ac:dyDescent="0.25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  <c r="N51" s="10"/>
      <c r="O51" s="86"/>
    </row>
    <row r="52" spans="2:15" x14ac:dyDescent="0.25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86"/>
    </row>
    <row r="53" spans="2:15" x14ac:dyDescent="0.25">
      <c r="B53" s="11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0"/>
      <c r="O53" s="13"/>
    </row>
    <row r="54" spans="2:15" x14ac:dyDescent="0.25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2:15" x14ac:dyDescent="0.25">
      <c r="B55" s="11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0"/>
      <c r="N55" s="10"/>
      <c r="O55" s="10"/>
    </row>
    <row r="56" spans="2:15" x14ac:dyDescent="0.25">
      <c r="B56" s="11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0"/>
      <c r="N56" s="10"/>
      <c r="O56" s="10"/>
    </row>
    <row r="57" spans="2:15" x14ac:dyDescent="0.25">
      <c r="B57" s="11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0"/>
      <c r="N57" s="10"/>
      <c r="O57" s="10"/>
    </row>
    <row r="58" spans="2:15" x14ac:dyDescent="0.25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2:15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2:15" x14ac:dyDescent="0.25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2:15" ht="15" customHeight="1" x14ac:dyDescent="0.25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2:15" ht="15" customHeight="1" x14ac:dyDescent="0.25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86"/>
    </row>
    <row r="63" spans="2:15" x14ac:dyDescent="0.25"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0"/>
      <c r="N63" s="10"/>
      <c r="O63" s="86"/>
    </row>
    <row r="64" spans="2:15" x14ac:dyDescent="0.25">
      <c r="B64" s="11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3"/>
      <c r="N64" s="10"/>
      <c r="O64" s="13"/>
    </row>
    <row r="65" spans="2:15" x14ac:dyDescent="0.25">
      <c r="B65" s="11"/>
      <c r="C65" s="12"/>
      <c r="D65" s="12"/>
      <c r="E65" s="12"/>
      <c r="F65" s="12"/>
      <c r="G65" s="12"/>
      <c r="H65" s="12"/>
      <c r="I65" s="12"/>
      <c r="J65" s="10"/>
      <c r="K65" s="12"/>
      <c r="L65" s="12"/>
      <c r="M65" s="13"/>
      <c r="N65" s="10"/>
      <c r="O65" s="10"/>
    </row>
    <row r="66" spans="2:15" ht="15" customHeight="1" x14ac:dyDescent="0.25">
      <c r="B66" s="1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3"/>
      <c r="N66" s="10"/>
      <c r="O66" s="86"/>
    </row>
    <row r="67" spans="2:15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86"/>
    </row>
    <row r="68" spans="2:15" x14ac:dyDescent="0.25">
      <c r="B68" s="11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0"/>
      <c r="O68" s="13"/>
    </row>
    <row r="69" spans="2:15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2:15" x14ac:dyDescent="0.25">
      <c r="B70" s="11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0"/>
      <c r="N70" s="10"/>
      <c r="O70" s="10"/>
    </row>
    <row r="71" spans="2:15" x14ac:dyDescent="0.25">
      <c r="B71" s="11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0"/>
      <c r="N71" s="10"/>
      <c r="O71" s="10"/>
    </row>
    <row r="72" spans="2:15" x14ac:dyDescent="0.25">
      <c r="B72" s="11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0"/>
      <c r="N72" s="10"/>
      <c r="O72" s="10"/>
    </row>
    <row r="73" spans="2:15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2:15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2:15" x14ac:dyDescent="0.25"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2:15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2:15" ht="15" customHeight="1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86"/>
    </row>
    <row r="78" spans="2:15" x14ac:dyDescent="0.25">
      <c r="B78" s="11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0"/>
      <c r="N78" s="10"/>
      <c r="O78" s="86"/>
    </row>
    <row r="79" spans="2:15" x14ac:dyDescent="0.25"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3"/>
      <c r="N79" s="10"/>
      <c r="O79" s="13"/>
    </row>
    <row r="80" spans="2:15" x14ac:dyDescent="0.25">
      <c r="B80" s="11"/>
      <c r="C80" s="12"/>
      <c r="D80" s="12"/>
      <c r="E80" s="12"/>
      <c r="F80" s="12"/>
      <c r="G80" s="12"/>
      <c r="H80" s="12"/>
      <c r="I80" s="12"/>
      <c r="J80" s="10"/>
      <c r="K80" s="12"/>
      <c r="L80" s="12"/>
      <c r="M80" s="13"/>
      <c r="N80" s="10"/>
      <c r="O80" s="10"/>
    </row>
    <row r="81" spans="2:15" ht="15" customHeight="1" x14ac:dyDescent="0.25">
      <c r="B81" s="11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3"/>
      <c r="N81" s="10"/>
      <c r="O81" s="86"/>
    </row>
    <row r="82" spans="2:15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86"/>
    </row>
    <row r="83" spans="2:15" x14ac:dyDescent="0.25">
      <c r="B83" s="11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0"/>
      <c r="O83" s="13"/>
    </row>
    <row r="84" spans="2:15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2:15" x14ac:dyDescent="0.25">
      <c r="B85" s="11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0"/>
      <c r="N85" s="10"/>
      <c r="O85" s="10"/>
    </row>
    <row r="86" spans="2:15" x14ac:dyDescent="0.25">
      <c r="B86" s="11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0"/>
      <c r="N86" s="10"/>
      <c r="O86" s="10"/>
    </row>
    <row r="87" spans="2:15" x14ac:dyDescent="0.25">
      <c r="B87" s="11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0"/>
      <c r="N87" s="10"/>
      <c r="O87" s="10"/>
    </row>
    <row r="88" spans="2:15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2:15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2:15" x14ac:dyDescent="0.25">
      <c r="B90" s="9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2:15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2:15" ht="15" customHeight="1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86"/>
    </row>
    <row r="93" spans="2:15" x14ac:dyDescent="0.25">
      <c r="B93" s="11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0"/>
      <c r="N93" s="10"/>
      <c r="O93" s="86"/>
    </row>
    <row r="94" spans="2:15" x14ac:dyDescent="0.25">
      <c r="B94" s="11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3"/>
      <c r="N94" s="10"/>
      <c r="O94" s="13"/>
    </row>
    <row r="95" spans="2:15" x14ac:dyDescent="0.25">
      <c r="B95" s="11"/>
      <c r="C95" s="12"/>
      <c r="D95" s="12"/>
      <c r="E95" s="12"/>
      <c r="F95" s="12"/>
      <c r="G95" s="12"/>
      <c r="H95" s="12"/>
      <c r="I95" s="12"/>
      <c r="J95" s="10"/>
      <c r="K95" s="12"/>
      <c r="L95" s="12"/>
      <c r="M95" s="13"/>
      <c r="N95" s="10"/>
      <c r="O95" s="10"/>
    </row>
    <row r="96" spans="2:15" ht="15" customHeight="1" x14ac:dyDescent="0.25">
      <c r="B96" s="11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3"/>
      <c r="N96" s="10"/>
      <c r="O96" s="86"/>
    </row>
    <row r="97" spans="2:15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86"/>
    </row>
    <row r="98" spans="2:15" x14ac:dyDescent="0.25">
      <c r="B98" s="11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0"/>
      <c r="O98" s="13"/>
    </row>
    <row r="99" spans="2:15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2:15" x14ac:dyDescent="0.25">
      <c r="B100" s="11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0"/>
      <c r="N100" s="10"/>
      <c r="O100" s="10"/>
    </row>
    <row r="101" spans="2:15" x14ac:dyDescent="0.25">
      <c r="B101" s="11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0"/>
      <c r="N101" s="10"/>
      <c r="O101" s="10"/>
    </row>
    <row r="102" spans="2:15" x14ac:dyDescent="0.25">
      <c r="B102" s="11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0"/>
      <c r="N102" s="10"/>
      <c r="O102" s="10"/>
    </row>
    <row r="103" spans="2:15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2:15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2:15" x14ac:dyDescent="0.25">
      <c r="B105" s="9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2:15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2:15" ht="15" customHeight="1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86"/>
    </row>
    <row r="108" spans="2:15" x14ac:dyDescent="0.25">
      <c r="B108" s="11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0"/>
      <c r="N108" s="10"/>
      <c r="O108" s="86"/>
    </row>
    <row r="109" spans="2:15" x14ac:dyDescent="0.25">
      <c r="B109" s="11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"/>
      <c r="N109" s="10"/>
      <c r="O109" s="13"/>
    </row>
    <row r="110" spans="2:15" x14ac:dyDescent="0.25">
      <c r="B110" s="11"/>
      <c r="C110" s="12"/>
      <c r="D110" s="12"/>
      <c r="E110" s="12"/>
      <c r="F110" s="12"/>
      <c r="G110" s="12"/>
      <c r="H110" s="12"/>
      <c r="I110" s="12"/>
      <c r="J110" s="10"/>
      <c r="K110" s="12"/>
      <c r="L110" s="12"/>
      <c r="M110" s="13"/>
      <c r="N110" s="10"/>
      <c r="O110" s="10"/>
    </row>
    <row r="111" spans="2:15" ht="15" customHeight="1" x14ac:dyDescent="0.25">
      <c r="B111" s="11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3"/>
      <c r="N111" s="10"/>
      <c r="O111" s="86"/>
    </row>
    <row r="112" spans="2:15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86"/>
    </row>
    <row r="113" spans="2:15" x14ac:dyDescent="0.25">
      <c r="B113" s="11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0"/>
      <c r="O113" s="13"/>
    </row>
    <row r="114" spans="2:15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2:15" x14ac:dyDescent="0.25">
      <c r="B115" s="11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0"/>
      <c r="N115" s="10"/>
      <c r="O115" s="10"/>
    </row>
    <row r="116" spans="2:15" x14ac:dyDescent="0.25">
      <c r="B116" s="11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0"/>
      <c r="N116" s="10"/>
      <c r="O116" s="10"/>
    </row>
    <row r="117" spans="2:15" x14ac:dyDescent="0.25">
      <c r="B117" s="11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0"/>
      <c r="N117" s="10"/>
      <c r="O117" s="10"/>
    </row>
    <row r="118" spans="2:15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2:15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2:15" x14ac:dyDescent="0.25">
      <c r="B120" s="9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2:15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2:15" ht="15" customHeight="1" x14ac:dyDescent="0.2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86"/>
    </row>
    <row r="123" spans="2:15" x14ac:dyDescent="0.25">
      <c r="B123" s="11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0"/>
      <c r="N123" s="10"/>
      <c r="O123" s="86"/>
    </row>
    <row r="124" spans="2:15" x14ac:dyDescent="0.25">
      <c r="B124" s="11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3"/>
      <c r="N124" s="10"/>
      <c r="O124" s="13"/>
    </row>
    <row r="125" spans="2:15" x14ac:dyDescent="0.25">
      <c r="B125" s="11"/>
      <c r="C125" s="12"/>
      <c r="D125" s="12"/>
      <c r="E125" s="12"/>
      <c r="F125" s="12"/>
      <c r="G125" s="12"/>
      <c r="H125" s="12"/>
      <c r="I125" s="12"/>
      <c r="J125" s="10"/>
      <c r="K125" s="12"/>
      <c r="L125" s="12"/>
      <c r="M125" s="13"/>
      <c r="N125" s="10"/>
      <c r="O125" s="10"/>
    </row>
    <row r="126" spans="2:15" ht="15" customHeight="1" x14ac:dyDescent="0.25">
      <c r="B126" s="11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3"/>
      <c r="N126" s="10"/>
      <c r="O126" s="86"/>
    </row>
    <row r="127" spans="2:15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86"/>
    </row>
    <row r="128" spans="2:15" x14ac:dyDescent="0.25">
      <c r="B128" s="11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0"/>
      <c r="O128" s="13"/>
    </row>
    <row r="129" spans="2:15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2:15" x14ac:dyDescent="0.25">
      <c r="B130" s="11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0"/>
      <c r="N130" s="10"/>
      <c r="O130" s="10"/>
    </row>
    <row r="131" spans="2:15" x14ac:dyDescent="0.25">
      <c r="B131" s="11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0"/>
      <c r="N131" s="10"/>
      <c r="O131" s="10"/>
    </row>
    <row r="132" spans="2:15" x14ac:dyDescent="0.25">
      <c r="B132" s="11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0"/>
      <c r="N132" s="10"/>
      <c r="O132" s="10"/>
    </row>
    <row r="133" spans="2:15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2:15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2:15" x14ac:dyDescent="0.25">
      <c r="B135" s="9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2:15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2:15" ht="15" customHeight="1" x14ac:dyDescent="0.25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86"/>
    </row>
    <row r="138" spans="2:15" x14ac:dyDescent="0.25">
      <c r="B138" s="11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0"/>
      <c r="N138" s="10"/>
      <c r="O138" s="86"/>
    </row>
    <row r="139" spans="2:15" x14ac:dyDescent="0.25">
      <c r="B139" s="11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3"/>
      <c r="N139" s="10"/>
      <c r="O139" s="13"/>
    </row>
    <row r="140" spans="2:15" x14ac:dyDescent="0.25">
      <c r="B140" s="11"/>
      <c r="C140" s="12"/>
      <c r="D140" s="12"/>
      <c r="E140" s="12"/>
      <c r="F140" s="12"/>
      <c r="G140" s="12"/>
      <c r="H140" s="12"/>
      <c r="I140" s="12"/>
      <c r="J140" s="10"/>
      <c r="K140" s="12"/>
      <c r="L140" s="12"/>
      <c r="M140" s="13"/>
      <c r="N140" s="10"/>
      <c r="O140" s="10"/>
    </row>
    <row r="141" spans="2:15" ht="15" customHeight="1" x14ac:dyDescent="0.25">
      <c r="B141" s="11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3"/>
      <c r="N141" s="10"/>
      <c r="O141" s="86"/>
    </row>
    <row r="142" spans="2:15" x14ac:dyDescent="0.25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86"/>
    </row>
    <row r="143" spans="2:15" x14ac:dyDescent="0.25">
      <c r="B143" s="11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0"/>
      <c r="O143" s="13"/>
    </row>
    <row r="144" spans="2:15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2:15" x14ac:dyDescent="0.25">
      <c r="B145" s="11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0"/>
      <c r="N145" s="10"/>
      <c r="O145" s="10"/>
    </row>
    <row r="146" spans="2:15" x14ac:dyDescent="0.25">
      <c r="B146" s="11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0"/>
      <c r="N146" s="10"/>
      <c r="O146" s="10"/>
    </row>
    <row r="147" spans="2:15" x14ac:dyDescent="0.25">
      <c r="B147" s="11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0"/>
      <c r="N147" s="10"/>
      <c r="O147" s="10"/>
    </row>
    <row r="148" spans="2:15" x14ac:dyDescent="0.2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2:15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2:15" x14ac:dyDescent="0.25">
      <c r="B150" s="9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2:15" x14ac:dyDescent="0.2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2:15" ht="15" customHeight="1" x14ac:dyDescent="0.2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86"/>
    </row>
    <row r="153" spans="2:15" x14ac:dyDescent="0.25">
      <c r="B153" s="11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0"/>
      <c r="N153" s="10"/>
      <c r="O153" s="86"/>
    </row>
    <row r="154" spans="2:15" x14ac:dyDescent="0.25">
      <c r="B154" s="11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3"/>
      <c r="N154" s="10"/>
      <c r="O154" s="13"/>
    </row>
    <row r="155" spans="2:15" x14ac:dyDescent="0.25">
      <c r="B155" s="11"/>
      <c r="C155" s="12"/>
      <c r="D155" s="12"/>
      <c r="E155" s="12"/>
      <c r="F155" s="12"/>
      <c r="G155" s="12"/>
      <c r="H155" s="12"/>
      <c r="I155" s="12"/>
      <c r="J155" s="10"/>
      <c r="K155" s="12"/>
      <c r="L155" s="12"/>
      <c r="M155" s="13"/>
      <c r="N155" s="10"/>
      <c r="O155" s="10"/>
    </row>
    <row r="156" spans="2:15" ht="15" customHeight="1" x14ac:dyDescent="0.25">
      <c r="B156" s="11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3"/>
      <c r="N156" s="10"/>
      <c r="O156" s="86"/>
    </row>
    <row r="157" spans="2:15" x14ac:dyDescent="0.2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86"/>
    </row>
    <row r="158" spans="2:15" x14ac:dyDescent="0.25">
      <c r="B158" s="11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0"/>
      <c r="O158" s="13"/>
    </row>
    <row r="159" spans="2:15" x14ac:dyDescent="0.2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2:15" x14ac:dyDescent="0.25">
      <c r="B160" s="11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0"/>
      <c r="N160" s="10"/>
      <c r="O160" s="10"/>
    </row>
    <row r="161" spans="2:15" x14ac:dyDescent="0.25">
      <c r="B161" s="11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0"/>
      <c r="N161" s="10"/>
      <c r="O161" s="10"/>
    </row>
    <row r="162" spans="2:15" x14ac:dyDescent="0.25">
      <c r="B162" s="11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0"/>
      <c r="N162" s="10"/>
      <c r="O162" s="10"/>
    </row>
    <row r="163" spans="2:15" x14ac:dyDescent="0.2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2:15" x14ac:dyDescent="0.2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2:15" x14ac:dyDescent="0.2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2:15" x14ac:dyDescent="0.25">
      <c r="B166" s="11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0"/>
      <c r="O166" s="10"/>
    </row>
    <row r="167" spans="2:15" x14ac:dyDescent="0.25">
      <c r="B167" s="11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0"/>
      <c r="O167" s="10"/>
    </row>
    <row r="168" spans="2:15" x14ac:dyDescent="0.25">
      <c r="B168" s="11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0"/>
      <c r="O168" s="10"/>
    </row>
    <row r="169" spans="2:15" x14ac:dyDescent="0.25">
      <c r="B169" s="11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0"/>
      <c r="O169" s="10"/>
    </row>
    <row r="170" spans="2:15" x14ac:dyDescent="0.25">
      <c r="B170" s="11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8"/>
      <c r="N170" s="10"/>
      <c r="O170" s="10"/>
    </row>
    <row r="171" spans="2:15" x14ac:dyDescent="0.2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</row>
  </sheetData>
  <mergeCells count="18">
    <mergeCell ref="O126:O127"/>
    <mergeCell ref="O137:O138"/>
    <mergeCell ref="O141:O142"/>
    <mergeCell ref="O152:O153"/>
    <mergeCell ref="O156:O157"/>
    <mergeCell ref="O92:O93"/>
    <mergeCell ref="O96:O97"/>
    <mergeCell ref="O107:O108"/>
    <mergeCell ref="O111:O112"/>
    <mergeCell ref="O122:O123"/>
    <mergeCell ref="O31:O32"/>
    <mergeCell ref="O47:O48"/>
    <mergeCell ref="O62:O63"/>
    <mergeCell ref="O77:O78"/>
    <mergeCell ref="O81:O82"/>
    <mergeCell ref="O35:O36"/>
    <mergeCell ref="O51:O52"/>
    <mergeCell ref="O66:O67"/>
  </mergeCells>
  <pageMargins left="0.7" right="0.7" top="0.75" bottom="0.75" header="0.3" footer="0.3"/>
  <pageSetup scale="65" orientation="landscape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</vt:lpstr>
      <vt:lpstr>2</vt:lpstr>
      <vt:lpstr>3</vt:lpstr>
    </vt:vector>
  </TitlesOfParts>
  <Company>Ameren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Tatro, Wendy K</dc:creator>
  <cp:lastModifiedBy>sbrady</cp:lastModifiedBy>
  <cp:lastPrinted>2013-11-08T18:32:56Z</cp:lastPrinted>
  <dcterms:created xsi:type="dcterms:W3CDTF">2013-11-07T20:36:37Z</dcterms:created>
  <dcterms:modified xsi:type="dcterms:W3CDTF">2014-05-01T20:58:44Z</dcterms:modified>
</cp:coreProperties>
</file>