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137894\Desktop\Rider EEIC\Settlement\"/>
    </mc:Choice>
  </mc:AlternateContent>
  <bookViews>
    <workbookView xWindow="0" yWindow="0" windowWidth="25200" windowHeight="11415"/>
  </bookViews>
  <sheets>
    <sheet name="MEEIA 2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4" i="1"/>
  <c r="C15" i="1"/>
  <c r="C16" i="1"/>
  <c r="C17" i="1"/>
  <c r="C13" i="1"/>
  <c r="C8" i="1"/>
  <c r="C27" i="1" s="1"/>
  <c r="D8" i="1"/>
  <c r="D27" i="1" s="1"/>
  <c r="E8" i="1"/>
  <c r="E27" i="1" s="1"/>
  <c r="F8" i="1"/>
  <c r="F27" i="1" s="1"/>
  <c r="G8" i="1"/>
  <c r="G27" i="1" s="1"/>
  <c r="H8" i="1"/>
  <c r="H27" i="1" s="1"/>
  <c r="I8" i="1"/>
  <c r="I27" i="1" s="1"/>
  <c r="J8" i="1"/>
  <c r="J27" i="1" s="1"/>
  <c r="K8" i="1"/>
  <c r="K27" i="1" s="1"/>
  <c r="L8" i="1"/>
  <c r="L27" i="1" s="1"/>
  <c r="M8" i="1"/>
  <c r="M27" i="1" s="1"/>
  <c r="N8" i="1"/>
  <c r="N27" i="1" s="1"/>
  <c r="O8" i="1"/>
  <c r="O27" i="1" s="1"/>
  <c r="P8" i="1"/>
  <c r="P27" i="1" s="1"/>
  <c r="Q8" i="1"/>
  <c r="Q27" i="1" s="1"/>
  <c r="D3" i="1"/>
  <c r="D22" i="1" s="1"/>
  <c r="E3" i="1"/>
  <c r="F3" i="1"/>
  <c r="G3" i="1"/>
  <c r="G22" i="1" s="1"/>
  <c r="H3" i="1"/>
  <c r="H22" i="1" s="1"/>
  <c r="I3" i="1"/>
  <c r="J3" i="1"/>
  <c r="K3" i="1"/>
  <c r="K22" i="1" s="1"/>
  <c r="L3" i="1"/>
  <c r="L22" i="1" s="1"/>
  <c r="M3" i="1"/>
  <c r="N3" i="1"/>
  <c r="O3" i="1"/>
  <c r="O22" i="1" s="1"/>
  <c r="P3" i="1"/>
  <c r="P22" i="1" s="1"/>
  <c r="Q3" i="1"/>
  <c r="D4" i="1"/>
  <c r="E4" i="1"/>
  <c r="E23" i="1" s="1"/>
  <c r="F4" i="1"/>
  <c r="F23" i="1" s="1"/>
  <c r="G4" i="1"/>
  <c r="H4" i="1"/>
  <c r="I4" i="1"/>
  <c r="I23" i="1" s="1"/>
  <c r="J4" i="1"/>
  <c r="J23" i="1" s="1"/>
  <c r="K4" i="1"/>
  <c r="L4" i="1"/>
  <c r="M4" i="1"/>
  <c r="M23" i="1" s="1"/>
  <c r="N4" i="1"/>
  <c r="N23" i="1" s="1"/>
  <c r="O4" i="1"/>
  <c r="P4" i="1"/>
  <c r="Q4" i="1"/>
  <c r="Q23" i="1" s="1"/>
  <c r="D5" i="1"/>
  <c r="D24" i="1" s="1"/>
  <c r="E5" i="1"/>
  <c r="F5" i="1"/>
  <c r="G5" i="1"/>
  <c r="G24" i="1" s="1"/>
  <c r="H5" i="1"/>
  <c r="H24" i="1" s="1"/>
  <c r="I5" i="1"/>
  <c r="J5" i="1"/>
  <c r="K5" i="1"/>
  <c r="K24" i="1" s="1"/>
  <c r="L5" i="1"/>
  <c r="L24" i="1" s="1"/>
  <c r="M5" i="1"/>
  <c r="N5" i="1"/>
  <c r="O5" i="1"/>
  <c r="O24" i="1" s="1"/>
  <c r="P5" i="1"/>
  <c r="P24" i="1" s="1"/>
  <c r="Q5" i="1"/>
  <c r="D6" i="1"/>
  <c r="E6" i="1"/>
  <c r="E25" i="1" s="1"/>
  <c r="F6" i="1"/>
  <c r="F25" i="1" s="1"/>
  <c r="G6" i="1"/>
  <c r="H6" i="1"/>
  <c r="I6" i="1"/>
  <c r="I25" i="1" s="1"/>
  <c r="J6" i="1"/>
  <c r="J25" i="1" s="1"/>
  <c r="K6" i="1"/>
  <c r="L6" i="1"/>
  <c r="M6" i="1"/>
  <c r="M25" i="1" s="1"/>
  <c r="N6" i="1"/>
  <c r="N25" i="1" s="1"/>
  <c r="O6" i="1"/>
  <c r="P6" i="1"/>
  <c r="Q6" i="1"/>
  <c r="Q25" i="1" s="1"/>
  <c r="D7" i="1"/>
  <c r="D26" i="1" s="1"/>
  <c r="E7" i="1"/>
  <c r="F7" i="1"/>
  <c r="G7" i="1"/>
  <c r="G26" i="1" s="1"/>
  <c r="H7" i="1"/>
  <c r="H26" i="1" s="1"/>
  <c r="I7" i="1"/>
  <c r="J7" i="1"/>
  <c r="K7" i="1"/>
  <c r="L7" i="1"/>
  <c r="L26" i="1" s="1"/>
  <c r="M7" i="1"/>
  <c r="N7" i="1"/>
  <c r="O7" i="1"/>
  <c r="O26" i="1" s="1"/>
  <c r="P7" i="1"/>
  <c r="P26" i="1" s="1"/>
  <c r="Q7" i="1"/>
  <c r="C4" i="1"/>
  <c r="C5" i="1"/>
  <c r="C24" i="1" s="1"/>
  <c r="C6" i="1"/>
  <c r="C25" i="1" s="1"/>
  <c r="C7" i="1"/>
  <c r="C3" i="1"/>
  <c r="C22" i="1" l="1"/>
  <c r="C23" i="1"/>
  <c r="N26" i="1"/>
  <c r="J26" i="1"/>
  <c r="F26" i="1"/>
  <c r="P25" i="1"/>
  <c r="L25" i="1"/>
  <c r="H25" i="1"/>
  <c r="D25" i="1"/>
  <c r="N24" i="1"/>
  <c r="J24" i="1"/>
  <c r="F24" i="1"/>
  <c r="P23" i="1"/>
  <c r="L23" i="1"/>
  <c r="H23" i="1"/>
  <c r="D23" i="1"/>
  <c r="N22" i="1"/>
  <c r="J22" i="1"/>
  <c r="F22" i="1"/>
  <c r="C26" i="1"/>
  <c r="Q26" i="1"/>
  <c r="M26" i="1"/>
  <c r="I26" i="1"/>
  <c r="E26" i="1"/>
  <c r="O25" i="1"/>
  <c r="K25" i="1"/>
  <c r="G25" i="1"/>
  <c r="Q24" i="1"/>
  <c r="M24" i="1"/>
  <c r="I24" i="1"/>
  <c r="E24" i="1"/>
  <c r="O23" i="1"/>
  <c r="K23" i="1"/>
  <c r="G23" i="1"/>
  <c r="Q22" i="1"/>
  <c r="M22" i="1"/>
  <c r="I22" i="1"/>
  <c r="E22" i="1"/>
  <c r="Q19" i="1" l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R22" i="1" l="1"/>
  <c r="R24" i="1"/>
  <c r="R25" i="1"/>
  <c r="R26" i="1"/>
  <c r="R27" i="1"/>
  <c r="R23" i="1"/>
  <c r="D28" i="1" l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28" i="1" l="1"/>
  <c r="R28" i="1" s="1"/>
</calcChain>
</file>

<file path=xl/sharedStrings.xml><?xml version="1.0" encoding="utf-8"?>
<sst xmlns="http://schemas.openxmlformats.org/spreadsheetml/2006/main" count="26" uniqueCount="10">
  <si>
    <t>TD $ - Monthly</t>
  </si>
  <si>
    <t>1M - RES</t>
  </si>
  <si>
    <t>2M - SGS</t>
  </si>
  <si>
    <t>3M - LGS</t>
  </si>
  <si>
    <t>4M - SPS</t>
  </si>
  <si>
    <t>11M - LPS</t>
  </si>
  <si>
    <t xml:space="preserve">Total </t>
  </si>
  <si>
    <t>Income Eligible</t>
  </si>
  <si>
    <t>TD forecast - deemed savings at 85% file, TD Calc. NLI (Monthly) and TD Calc. LI (Monthly) tabs</t>
  </si>
  <si>
    <t>TD forecast - LL file, TD Calc. NLI (Monthly) and TD Calc. LI (Monthly)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</si>
</sst>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m\-yyyy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15">
    <xf numFmtId="0" fontId="0" fillId="0" borderId="0" xfId="0"/>
    <xf numFmtId="0" fontId="1" fillId="0" borderId="1" xfId="3" applyFont="1" applyBorder="1"/>
    <xf numFmtId="165" fontId="2" fillId="0" borderId="1" xfId="1" applyNumberFormat="1" applyFont="1" applyBorder="1"/>
    <xf numFmtId="0" fontId="2" fillId="0" borderId="1" xfId="3" applyFont="1" applyFill="1" applyBorder="1"/>
    <xf numFmtId="165" fontId="2" fillId="0" borderId="0" xfId="1" applyNumberFormat="1" applyFont="1"/>
    <xf numFmtId="165" fontId="0" fillId="0" borderId="2" xfId="1" applyNumberFormat="1" applyFont="1" applyBorder="1"/>
    <xf numFmtId="0" fontId="1" fillId="0" borderId="2" xfId="3" applyFont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0" fillId="0" borderId="1" xfId="3" applyFont="1" applyBorder="1"/>
    <xf numFmtId="165" fontId="0" fillId="0" borderId="0" xfId="0" applyNumberFormat="1"/>
    <xf numFmtId="165" fontId="0" fillId="0" borderId="1" xfId="1" applyNumberFormat="1" applyFont="1" applyFill="1" applyBorder="1"/>
    <xf numFmtId="0" fontId="2" fillId="2" borderId="6" xfId="3" applyFont="1" applyFill="1" applyBorder="1" applyAlignment="1">
      <alignment horizontal="center"/>
    </xf>
    <xf numFmtId="0" fontId="3" fillId="0" borderId="0" xfId="0" applyFont="1"/>
  </cellXfs>
  <cellStyles count="4">
    <cellStyle name="Currency" xfId="1" builtinId="4"/>
    <cellStyle name="Normal" xfId="0" builtinId="0"/>
    <cellStyle name="Normal 98" xfId="2"/>
    <cellStyle name="Normal 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21786/AppData/Local/Microsoft/Windows/INetCache/Content.Outlook/IWP9N1LG/TD%20Calc%20update%20for%20filing%2001-02%20deemed%20savings%2085%20nt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21786/AppData/Local/Microsoft/Windows/INetCache/Content.Outlook/IWP9N1LG/M2%20TD%20-%20LONG%20LEAD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Wh Summary"/>
      <sheetName val="TD CALC Summary (Cumulative) "/>
      <sheetName val="KWh (Monthly) ENTRY NLI "/>
      <sheetName val="KWh (Cumulative) NLI"/>
      <sheetName val="TD Calc. NLI (Monthly)"/>
      <sheetName val="Rebasing adj NLI"/>
      <sheetName val="KWh (Monthly) ENTRY LI"/>
      <sheetName val="KWh (Cumulative) LI"/>
      <sheetName val="TD Calc. LI (Monthly)"/>
      <sheetName val="Rebasing adj LI"/>
    </sheetNames>
    <sheetDataSet>
      <sheetData sheetId="0"/>
      <sheetData sheetId="1"/>
      <sheetData sheetId="2"/>
      <sheetData sheetId="3"/>
      <sheetData sheetId="4">
        <row r="10">
          <cell r="AW10">
            <v>540417.19999999995</v>
          </cell>
          <cell r="AX10">
            <v>714880.5</v>
          </cell>
          <cell r="AY10">
            <v>699596.15</v>
          </cell>
          <cell r="AZ10">
            <v>604433.93999999994</v>
          </cell>
          <cell r="BA10">
            <v>551957.44999999995</v>
          </cell>
          <cell r="BB10">
            <v>435625.12</v>
          </cell>
          <cell r="BC10">
            <v>590410.62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W11">
            <v>410691.41</v>
          </cell>
          <cell r="AX11">
            <v>425693.39</v>
          </cell>
          <cell r="AY11">
            <v>440790.79</v>
          </cell>
          <cell r="AZ11">
            <v>340496.31</v>
          </cell>
          <cell r="BA11">
            <v>379291.85</v>
          </cell>
          <cell r="BB11">
            <v>387068.13</v>
          </cell>
          <cell r="BC11">
            <v>491426.11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</row>
        <row r="12">
          <cell r="AW12">
            <v>698892.34</v>
          </cell>
          <cell r="AX12">
            <v>746482.41</v>
          </cell>
          <cell r="AY12">
            <v>788935.69</v>
          </cell>
          <cell r="AZ12">
            <v>635565</v>
          </cell>
          <cell r="BA12">
            <v>688044.62</v>
          </cell>
          <cell r="BB12">
            <v>673739.33</v>
          </cell>
          <cell r="BC12">
            <v>855130.82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</row>
        <row r="13">
          <cell r="AW13">
            <v>261962.02</v>
          </cell>
          <cell r="AX13">
            <v>280072.09999999998</v>
          </cell>
          <cell r="AY13">
            <v>293107.11</v>
          </cell>
          <cell r="AZ13">
            <v>243140.25</v>
          </cell>
          <cell r="BA13">
            <v>266615.62</v>
          </cell>
          <cell r="BB13">
            <v>255385.79</v>
          </cell>
          <cell r="BC13">
            <v>333100.07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AW14">
            <v>52022.69</v>
          </cell>
          <cell r="AX14">
            <v>56276.58</v>
          </cell>
          <cell r="AY14">
            <v>58377.64</v>
          </cell>
          <cell r="AZ14">
            <v>52243.55</v>
          </cell>
          <cell r="BA14">
            <v>52888.21</v>
          </cell>
          <cell r="BB14">
            <v>50526.31</v>
          </cell>
          <cell r="BC14">
            <v>69607.210000000006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</sheetData>
      <sheetData sheetId="5"/>
      <sheetData sheetId="6"/>
      <sheetData sheetId="7"/>
      <sheetData sheetId="8">
        <row r="15">
          <cell r="AW15">
            <v>54513.02</v>
          </cell>
          <cell r="AX15">
            <v>61556.14</v>
          </cell>
          <cell r="AY15">
            <v>62120.130000000005</v>
          </cell>
          <cell r="AZ15">
            <v>51351.37</v>
          </cell>
          <cell r="BA15">
            <v>53160.570000000007</v>
          </cell>
          <cell r="BB15">
            <v>48679.09</v>
          </cell>
          <cell r="BC15">
            <v>58984.71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Wh Summary"/>
      <sheetName val="TD CALC Summary (Cumulative) "/>
      <sheetName val="KWh (Monthly) ENTRY NLI "/>
      <sheetName val="KWh (Cumulative) NLI"/>
      <sheetName val="TD Calc. NLI (Monthly)"/>
      <sheetName val="Rebasing adj NLI"/>
      <sheetName val="KWh (Monthly) ENTRY LI"/>
      <sheetName val="KWh (Cumulative) LI"/>
      <sheetName val="TD Calc. LI (Monthly)"/>
      <sheetName val="Rebasing adj LI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W11">
            <v>3296.97</v>
          </cell>
          <cell r="AX11">
            <v>3405.89</v>
          </cell>
          <cell r="AY11">
            <v>3541.63</v>
          </cell>
          <cell r="AZ11">
            <v>2723.88</v>
          </cell>
          <cell r="BA11">
            <v>3107.01</v>
          </cell>
          <cell r="BB11">
            <v>3185.74</v>
          </cell>
          <cell r="BC11">
            <v>4059.38</v>
          </cell>
          <cell r="BD11">
            <v>5622.5</v>
          </cell>
          <cell r="BE11">
            <v>7154.22</v>
          </cell>
          <cell r="BF11">
            <v>5742.76</v>
          </cell>
          <cell r="BG11">
            <v>6044.96</v>
          </cell>
          <cell r="BH11">
            <v>3923.04</v>
          </cell>
          <cell r="BI11">
            <v>3296.97</v>
          </cell>
          <cell r="BJ11">
            <v>3405.89</v>
          </cell>
          <cell r="BK11">
            <v>3541.63</v>
          </cell>
        </row>
        <row r="12">
          <cell r="AW12">
            <v>13150.05</v>
          </cell>
          <cell r="AX12">
            <v>18121.12</v>
          </cell>
          <cell r="AY12">
            <v>22801.31</v>
          </cell>
          <cell r="AZ12">
            <v>18633.28</v>
          </cell>
          <cell r="BA12">
            <v>19595.05</v>
          </cell>
          <cell r="BB12">
            <v>19187.05</v>
          </cell>
          <cell r="BC12">
            <v>25112.25</v>
          </cell>
          <cell r="BD12">
            <v>57210.11</v>
          </cell>
          <cell r="BE12">
            <v>73270.97</v>
          </cell>
          <cell r="BF12">
            <v>62917.54</v>
          </cell>
          <cell r="BG12">
            <v>49635.94</v>
          </cell>
          <cell r="BH12">
            <v>23335.59</v>
          </cell>
          <cell r="BI12">
            <v>20084.87</v>
          </cell>
          <cell r="BJ12">
            <v>31979.97</v>
          </cell>
          <cell r="BK12">
            <v>44574.47</v>
          </cell>
        </row>
        <row r="13">
          <cell r="AW13">
            <v>4092.43</v>
          </cell>
          <cell r="AX13">
            <v>4281.04</v>
          </cell>
          <cell r="AY13">
            <v>4596.3500000000004</v>
          </cell>
          <cell r="AZ13">
            <v>3664.19</v>
          </cell>
          <cell r="BA13">
            <v>4097.4399999999996</v>
          </cell>
          <cell r="BB13">
            <v>4140.2299999999996</v>
          </cell>
          <cell r="BC13">
            <v>5791.04</v>
          </cell>
          <cell r="BD13">
            <v>14293.21</v>
          </cell>
          <cell r="BE13">
            <v>18396.78</v>
          </cell>
          <cell r="BF13">
            <v>16129.78</v>
          </cell>
          <cell r="BG13">
            <v>11858.14</v>
          </cell>
          <cell r="BH13">
            <v>5076.8599999999997</v>
          </cell>
          <cell r="BI13">
            <v>4092.43</v>
          </cell>
          <cell r="BJ13">
            <v>4281.04</v>
          </cell>
          <cell r="BK13">
            <v>4596.3500000000004</v>
          </cell>
        </row>
        <row r="14">
          <cell r="AW14">
            <v>306.48</v>
          </cell>
          <cell r="AX14">
            <v>320.02</v>
          </cell>
          <cell r="AY14">
            <v>346.01</v>
          </cell>
          <cell r="AZ14">
            <v>291.08</v>
          </cell>
          <cell r="BA14">
            <v>304.18</v>
          </cell>
          <cell r="BB14">
            <v>295.69</v>
          </cell>
          <cell r="BC14">
            <v>376.53</v>
          </cell>
          <cell r="BD14">
            <v>549.47</v>
          </cell>
          <cell r="BE14">
            <v>729.57</v>
          </cell>
          <cell r="BF14">
            <v>572.07000000000005</v>
          </cell>
          <cell r="BG14">
            <v>611.70000000000005</v>
          </cell>
          <cell r="BH14">
            <v>381.87</v>
          </cell>
          <cell r="BI14">
            <v>306.48</v>
          </cell>
          <cell r="BJ14">
            <v>320.02</v>
          </cell>
          <cell r="BK14">
            <v>346.01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N17" sqref="N17"/>
    </sheetView>
  </sheetViews>
  <sheetFormatPr defaultRowHeight="15" x14ac:dyDescent="0.25"/>
  <cols>
    <col min="1" max="1" width="17" bestFit="1" customWidth="1"/>
    <col min="2" max="2" width="15.28515625" bestFit="1" customWidth="1"/>
    <col min="3" max="3" width="14.42578125" bestFit="1" customWidth="1"/>
    <col min="4" max="8" width="13.28515625" bestFit="1" customWidth="1"/>
    <col min="9" max="9" width="14.5703125" customWidth="1"/>
    <col min="10" max="12" width="12.7109375" bestFit="1" customWidth="1"/>
    <col min="13" max="17" width="13.85546875" bestFit="1" customWidth="1"/>
    <col min="18" max="18" width="12.5703125" bestFit="1" customWidth="1"/>
    <col min="19" max="19" width="15.140625" customWidth="1"/>
  </cols>
  <sheetData>
    <row r="1" spans="1:17" ht="15.75" thickBot="1" x14ac:dyDescent="0.3">
      <c r="A1" s="14" t="s">
        <v>8</v>
      </c>
    </row>
    <row r="2" spans="1:17" ht="15.75" thickBot="1" x14ac:dyDescent="0.3">
      <c r="A2" s="9" t="s">
        <v>0</v>
      </c>
      <c r="B2" s="13"/>
      <c r="C2" s="7">
        <v>43770</v>
      </c>
      <c r="D2" s="7">
        <v>43800</v>
      </c>
      <c r="E2" s="7">
        <v>43831</v>
      </c>
      <c r="F2" s="7">
        <v>43862</v>
      </c>
      <c r="G2" s="7">
        <v>43891</v>
      </c>
      <c r="H2" s="7">
        <v>43922</v>
      </c>
      <c r="I2" s="7">
        <v>43952</v>
      </c>
      <c r="J2" s="7">
        <v>43983</v>
      </c>
      <c r="K2" s="7">
        <v>44013</v>
      </c>
      <c r="L2" s="7">
        <v>44044</v>
      </c>
      <c r="M2" s="7">
        <v>44075</v>
      </c>
      <c r="N2" s="7">
        <v>44105</v>
      </c>
      <c r="O2" s="7">
        <v>44136</v>
      </c>
      <c r="P2" s="7">
        <v>44166</v>
      </c>
      <c r="Q2" s="8">
        <v>44197</v>
      </c>
    </row>
    <row r="3" spans="1:17" x14ac:dyDescent="0.25">
      <c r="A3" s="6" t="s">
        <v>1</v>
      </c>
      <c r="B3" s="6"/>
      <c r="C3" s="5">
        <f>+'[1]TD Calc. NLI (Monthly)'!AW10</f>
        <v>540417.19999999995</v>
      </c>
      <c r="D3" s="5">
        <f>+'[1]TD Calc. NLI (Monthly)'!AX10</f>
        <v>714880.5</v>
      </c>
      <c r="E3" s="5">
        <f>+'[1]TD Calc. NLI (Monthly)'!AY10</f>
        <v>699596.15</v>
      </c>
      <c r="F3" s="5">
        <f>+'[1]TD Calc. NLI (Monthly)'!AZ10</f>
        <v>604433.93999999994</v>
      </c>
      <c r="G3" s="5">
        <f>+'[1]TD Calc. NLI (Monthly)'!BA10</f>
        <v>551957.44999999995</v>
      </c>
      <c r="H3" s="5">
        <f>+'[1]TD Calc. NLI (Monthly)'!BB10</f>
        <v>435625.12</v>
      </c>
      <c r="I3" s="5">
        <f>+'[1]TD Calc. NLI (Monthly)'!BC10</f>
        <v>590410.62</v>
      </c>
      <c r="J3" s="5">
        <f>+'[1]TD Calc. NLI (Monthly)'!BD10</f>
        <v>0</v>
      </c>
      <c r="K3" s="5">
        <f>+'[1]TD Calc. NLI (Monthly)'!BE10</f>
        <v>0</v>
      </c>
      <c r="L3" s="5">
        <f>+'[1]TD Calc. NLI (Monthly)'!BF10</f>
        <v>0</v>
      </c>
      <c r="M3" s="5">
        <f>+'[1]TD Calc. NLI (Monthly)'!BG10</f>
        <v>0</v>
      </c>
      <c r="N3" s="5">
        <f>+'[1]TD Calc. NLI (Monthly)'!BH10</f>
        <v>0</v>
      </c>
      <c r="O3" s="5">
        <f>+'[1]TD Calc. NLI (Monthly)'!BI10</f>
        <v>0</v>
      </c>
      <c r="P3" s="5">
        <f>+'[1]TD Calc. NLI (Monthly)'!BJ10</f>
        <v>0</v>
      </c>
      <c r="Q3" s="5">
        <f>+'[1]TD Calc. NLI (Monthly)'!BK10</f>
        <v>0</v>
      </c>
    </row>
    <row r="4" spans="1:17" x14ac:dyDescent="0.25">
      <c r="A4" s="1" t="s">
        <v>2</v>
      </c>
      <c r="B4" s="6"/>
      <c r="C4" s="5">
        <f>+'[1]TD Calc. NLI (Monthly)'!AW11</f>
        <v>410691.41</v>
      </c>
      <c r="D4" s="5">
        <f>+'[1]TD Calc. NLI (Monthly)'!AX11</f>
        <v>425693.39</v>
      </c>
      <c r="E4" s="5">
        <f>+'[1]TD Calc. NLI (Monthly)'!AY11</f>
        <v>440790.79</v>
      </c>
      <c r="F4" s="5">
        <f>+'[1]TD Calc. NLI (Monthly)'!AZ11</f>
        <v>340496.31</v>
      </c>
      <c r="G4" s="5">
        <f>+'[1]TD Calc. NLI (Monthly)'!BA11</f>
        <v>379291.85</v>
      </c>
      <c r="H4" s="5">
        <f>+'[1]TD Calc. NLI (Monthly)'!BB11</f>
        <v>387068.13</v>
      </c>
      <c r="I4" s="5">
        <f>+'[1]TD Calc. NLI (Monthly)'!BC11</f>
        <v>491426.11</v>
      </c>
      <c r="J4" s="5">
        <f>+'[1]TD Calc. NLI (Monthly)'!BD11</f>
        <v>0</v>
      </c>
      <c r="K4" s="5">
        <f>+'[1]TD Calc. NLI (Monthly)'!BE11</f>
        <v>0</v>
      </c>
      <c r="L4" s="5">
        <f>+'[1]TD Calc. NLI (Monthly)'!BF11</f>
        <v>0</v>
      </c>
      <c r="M4" s="5">
        <f>+'[1]TD Calc. NLI (Monthly)'!BG11</f>
        <v>0</v>
      </c>
      <c r="N4" s="5">
        <f>+'[1]TD Calc. NLI (Monthly)'!BH11</f>
        <v>0</v>
      </c>
      <c r="O4" s="5">
        <f>+'[1]TD Calc. NLI (Monthly)'!BI11</f>
        <v>0</v>
      </c>
      <c r="P4" s="5">
        <f>+'[1]TD Calc. NLI (Monthly)'!BJ11</f>
        <v>0</v>
      </c>
      <c r="Q4" s="5">
        <f>+'[1]TD Calc. NLI (Monthly)'!BK11</f>
        <v>0</v>
      </c>
    </row>
    <row r="5" spans="1:17" x14ac:dyDescent="0.25">
      <c r="A5" s="1" t="s">
        <v>3</v>
      </c>
      <c r="B5" s="6"/>
      <c r="C5" s="5">
        <f>+'[1]TD Calc. NLI (Monthly)'!AW12</f>
        <v>698892.34</v>
      </c>
      <c r="D5" s="5">
        <f>+'[1]TD Calc. NLI (Monthly)'!AX12</f>
        <v>746482.41</v>
      </c>
      <c r="E5" s="5">
        <f>+'[1]TD Calc. NLI (Monthly)'!AY12</f>
        <v>788935.69</v>
      </c>
      <c r="F5" s="5">
        <f>+'[1]TD Calc. NLI (Monthly)'!AZ12</f>
        <v>635565</v>
      </c>
      <c r="G5" s="5">
        <f>+'[1]TD Calc. NLI (Monthly)'!BA12</f>
        <v>688044.62</v>
      </c>
      <c r="H5" s="5">
        <f>+'[1]TD Calc. NLI (Monthly)'!BB12</f>
        <v>673739.33</v>
      </c>
      <c r="I5" s="5">
        <f>+'[1]TD Calc. NLI (Monthly)'!BC12</f>
        <v>855130.82</v>
      </c>
      <c r="J5" s="5">
        <f>+'[1]TD Calc. NLI (Monthly)'!BD12</f>
        <v>0</v>
      </c>
      <c r="K5" s="5">
        <f>+'[1]TD Calc. NLI (Monthly)'!BE12</f>
        <v>0</v>
      </c>
      <c r="L5" s="5">
        <f>+'[1]TD Calc. NLI (Monthly)'!BF12</f>
        <v>0</v>
      </c>
      <c r="M5" s="5">
        <f>+'[1]TD Calc. NLI (Monthly)'!BG12</f>
        <v>0</v>
      </c>
      <c r="N5" s="5">
        <f>+'[1]TD Calc. NLI (Monthly)'!BH12</f>
        <v>0</v>
      </c>
      <c r="O5" s="5">
        <f>+'[1]TD Calc. NLI (Monthly)'!BI12</f>
        <v>0</v>
      </c>
      <c r="P5" s="5">
        <f>+'[1]TD Calc. NLI (Monthly)'!BJ12</f>
        <v>0</v>
      </c>
      <c r="Q5" s="5">
        <f>+'[1]TD Calc. NLI (Monthly)'!BK12</f>
        <v>0</v>
      </c>
    </row>
    <row r="6" spans="1:17" x14ac:dyDescent="0.25">
      <c r="A6" s="1" t="s">
        <v>4</v>
      </c>
      <c r="B6" s="6"/>
      <c r="C6" s="5">
        <f>+'[1]TD Calc. NLI (Monthly)'!AW13</f>
        <v>261962.02</v>
      </c>
      <c r="D6" s="5">
        <f>+'[1]TD Calc. NLI (Monthly)'!AX13</f>
        <v>280072.09999999998</v>
      </c>
      <c r="E6" s="5">
        <f>+'[1]TD Calc. NLI (Monthly)'!AY13</f>
        <v>293107.11</v>
      </c>
      <c r="F6" s="5">
        <f>+'[1]TD Calc. NLI (Monthly)'!AZ13</f>
        <v>243140.25</v>
      </c>
      <c r="G6" s="5">
        <f>+'[1]TD Calc. NLI (Monthly)'!BA13</f>
        <v>266615.62</v>
      </c>
      <c r="H6" s="5">
        <f>+'[1]TD Calc. NLI (Monthly)'!BB13</f>
        <v>255385.79</v>
      </c>
      <c r="I6" s="5">
        <f>+'[1]TD Calc. NLI (Monthly)'!BC13</f>
        <v>333100.07</v>
      </c>
      <c r="J6" s="5">
        <f>+'[1]TD Calc. NLI (Monthly)'!BD13</f>
        <v>0</v>
      </c>
      <c r="K6" s="5">
        <f>+'[1]TD Calc. NLI (Monthly)'!BE13</f>
        <v>0</v>
      </c>
      <c r="L6" s="5">
        <f>+'[1]TD Calc. NLI (Monthly)'!BF13</f>
        <v>0</v>
      </c>
      <c r="M6" s="5">
        <f>+'[1]TD Calc. NLI (Monthly)'!BG13</f>
        <v>0</v>
      </c>
      <c r="N6" s="5">
        <f>+'[1]TD Calc. NLI (Monthly)'!BH13</f>
        <v>0</v>
      </c>
      <c r="O6" s="5">
        <f>+'[1]TD Calc. NLI (Monthly)'!BI13</f>
        <v>0</v>
      </c>
      <c r="P6" s="5">
        <f>+'[1]TD Calc. NLI (Monthly)'!BJ13</f>
        <v>0</v>
      </c>
      <c r="Q6" s="5">
        <f>+'[1]TD Calc. NLI (Monthly)'!BK13</f>
        <v>0</v>
      </c>
    </row>
    <row r="7" spans="1:17" x14ac:dyDescent="0.25">
      <c r="A7" s="1" t="s">
        <v>5</v>
      </c>
      <c r="B7" s="6"/>
      <c r="C7" s="5">
        <f>+'[1]TD Calc. NLI (Monthly)'!AW14</f>
        <v>52022.69</v>
      </c>
      <c r="D7" s="5">
        <f>+'[1]TD Calc. NLI (Monthly)'!AX14</f>
        <v>56276.58</v>
      </c>
      <c r="E7" s="5">
        <f>+'[1]TD Calc. NLI (Monthly)'!AY14</f>
        <v>58377.64</v>
      </c>
      <c r="F7" s="5">
        <f>+'[1]TD Calc. NLI (Monthly)'!AZ14</f>
        <v>52243.55</v>
      </c>
      <c r="G7" s="5">
        <f>+'[1]TD Calc. NLI (Monthly)'!BA14</f>
        <v>52888.21</v>
      </c>
      <c r="H7" s="5">
        <f>+'[1]TD Calc. NLI (Monthly)'!BB14</f>
        <v>50526.31</v>
      </c>
      <c r="I7" s="5">
        <f>+'[1]TD Calc. NLI (Monthly)'!BC14</f>
        <v>69607.210000000006</v>
      </c>
      <c r="J7" s="5">
        <f>+'[1]TD Calc. NLI (Monthly)'!BD14</f>
        <v>0</v>
      </c>
      <c r="K7" s="5">
        <f>+'[1]TD Calc. NLI (Monthly)'!BE14</f>
        <v>0</v>
      </c>
      <c r="L7" s="5">
        <f>+'[1]TD Calc. NLI (Monthly)'!BF14</f>
        <v>0</v>
      </c>
      <c r="M7" s="5">
        <f>+'[1]TD Calc. NLI (Monthly)'!BG14</f>
        <v>0</v>
      </c>
      <c r="N7" s="5">
        <f>+'[1]TD Calc. NLI (Monthly)'!BH14</f>
        <v>0</v>
      </c>
      <c r="O7" s="5">
        <f>+'[1]TD Calc. NLI (Monthly)'!BI14</f>
        <v>0</v>
      </c>
      <c r="P7" s="5">
        <f>+'[1]TD Calc. NLI (Monthly)'!BJ14</f>
        <v>0</v>
      </c>
      <c r="Q7" s="5">
        <f>+'[1]TD Calc. NLI (Monthly)'!BK14</f>
        <v>0</v>
      </c>
    </row>
    <row r="8" spans="1:17" x14ac:dyDescent="0.25">
      <c r="A8" s="10" t="s">
        <v>7</v>
      </c>
      <c r="B8" s="10"/>
      <c r="C8" s="5">
        <f>+'[1]TD Calc. LI (Monthly)'!AW15</f>
        <v>54513.02</v>
      </c>
      <c r="D8" s="5">
        <f>+'[1]TD Calc. LI (Monthly)'!AX15</f>
        <v>61556.14</v>
      </c>
      <c r="E8" s="5">
        <f>+'[1]TD Calc. LI (Monthly)'!AY15</f>
        <v>62120.130000000005</v>
      </c>
      <c r="F8" s="5">
        <f>+'[1]TD Calc. LI (Monthly)'!AZ15</f>
        <v>51351.37</v>
      </c>
      <c r="G8" s="5">
        <f>+'[1]TD Calc. LI (Monthly)'!BA15</f>
        <v>53160.570000000007</v>
      </c>
      <c r="H8" s="5">
        <f>+'[1]TD Calc. LI (Monthly)'!BB15</f>
        <v>48679.09</v>
      </c>
      <c r="I8" s="5">
        <f>+'[1]TD Calc. LI (Monthly)'!BC15</f>
        <v>58984.71</v>
      </c>
      <c r="J8" s="5">
        <f>+'[1]TD Calc. LI (Monthly)'!BD15</f>
        <v>0</v>
      </c>
      <c r="K8" s="5">
        <f>+'[1]TD Calc. LI (Monthly)'!BE15</f>
        <v>0</v>
      </c>
      <c r="L8" s="5">
        <f>+'[1]TD Calc. LI (Monthly)'!BF15</f>
        <v>0</v>
      </c>
      <c r="M8" s="5">
        <f>+'[1]TD Calc. LI (Monthly)'!BG15</f>
        <v>0</v>
      </c>
      <c r="N8" s="5">
        <f>+'[1]TD Calc. LI (Monthly)'!BH15</f>
        <v>0</v>
      </c>
      <c r="O8" s="5">
        <f>+'[1]TD Calc. LI (Monthly)'!BI15</f>
        <v>0</v>
      </c>
      <c r="P8" s="5">
        <f>+'[1]TD Calc. LI (Monthly)'!BJ15</f>
        <v>0</v>
      </c>
      <c r="Q8" s="5">
        <f>+'[1]TD Calc. LI (Monthly)'!BK15</f>
        <v>0</v>
      </c>
    </row>
    <row r="9" spans="1:17" x14ac:dyDescent="0.25">
      <c r="A9" s="3" t="s">
        <v>6</v>
      </c>
      <c r="B9" s="3"/>
      <c r="C9" s="2">
        <f>SUM(C3:C8)</f>
        <v>2018498.6799999997</v>
      </c>
      <c r="D9" s="2">
        <f t="shared" ref="D9:Q9" si="0">SUM(D3:D8)</f>
        <v>2284961.1200000006</v>
      </c>
      <c r="E9" s="2">
        <f t="shared" si="0"/>
        <v>2342927.5099999998</v>
      </c>
      <c r="F9" s="2">
        <f t="shared" si="0"/>
        <v>1927230.4200000002</v>
      </c>
      <c r="G9" s="2">
        <f t="shared" si="0"/>
        <v>1991958.32</v>
      </c>
      <c r="H9" s="2">
        <f t="shared" si="0"/>
        <v>1851023.7700000003</v>
      </c>
      <c r="I9" s="2">
        <f t="shared" si="0"/>
        <v>2398659.5399999996</v>
      </c>
      <c r="J9" s="2">
        <f t="shared" si="0"/>
        <v>0</v>
      </c>
      <c r="K9" s="2">
        <f t="shared" si="0"/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</row>
    <row r="11" spans="1:17" ht="15.75" thickBot="1" x14ac:dyDescent="0.3">
      <c r="A11" s="14" t="s">
        <v>9</v>
      </c>
    </row>
    <row r="12" spans="1:17" ht="15.75" thickBot="1" x14ac:dyDescent="0.3">
      <c r="A12" s="9" t="s">
        <v>0</v>
      </c>
      <c r="B12" s="13"/>
      <c r="C12" s="7">
        <v>43770</v>
      </c>
      <c r="D12" s="7">
        <v>43800</v>
      </c>
      <c r="E12" s="7">
        <v>43831</v>
      </c>
      <c r="F12" s="7">
        <v>43862</v>
      </c>
      <c r="G12" s="7">
        <v>43891</v>
      </c>
      <c r="H12" s="7">
        <v>43922</v>
      </c>
      <c r="I12" s="7">
        <v>43952</v>
      </c>
      <c r="J12" s="7">
        <v>43983</v>
      </c>
      <c r="K12" s="7">
        <v>44013</v>
      </c>
      <c r="L12" s="7">
        <v>44044</v>
      </c>
      <c r="M12" s="7">
        <v>44075</v>
      </c>
      <c r="N12" s="7">
        <v>44105</v>
      </c>
      <c r="O12" s="7">
        <v>44136</v>
      </c>
      <c r="P12" s="7">
        <v>44166</v>
      </c>
      <c r="Q12" s="8">
        <v>44197</v>
      </c>
    </row>
    <row r="13" spans="1:17" x14ac:dyDescent="0.25">
      <c r="A13" s="6" t="s">
        <v>1</v>
      </c>
      <c r="B13" s="6"/>
      <c r="C13" s="5">
        <f>+'[2]TD Calc. NLI (Monthly)'!AW10</f>
        <v>0</v>
      </c>
      <c r="D13" s="5">
        <f>+'[2]TD Calc. NLI (Monthly)'!AX10</f>
        <v>0</v>
      </c>
      <c r="E13" s="5">
        <f>+'[2]TD Calc. NLI (Monthly)'!AY10</f>
        <v>0</v>
      </c>
      <c r="F13" s="5">
        <f>+'[2]TD Calc. NLI (Monthly)'!AZ10</f>
        <v>0</v>
      </c>
      <c r="G13" s="5">
        <f>+'[2]TD Calc. NLI (Monthly)'!BA10</f>
        <v>0</v>
      </c>
      <c r="H13" s="5">
        <f>+'[2]TD Calc. NLI (Monthly)'!BB10</f>
        <v>0</v>
      </c>
      <c r="I13" s="5">
        <f>+'[2]TD Calc. NLI (Monthly)'!BC10</f>
        <v>0</v>
      </c>
      <c r="J13" s="5">
        <f>+'[2]TD Calc. NLI (Monthly)'!BD10</f>
        <v>0</v>
      </c>
      <c r="K13" s="5">
        <f>+'[2]TD Calc. NLI (Monthly)'!BE10</f>
        <v>0</v>
      </c>
      <c r="L13" s="5">
        <f>+'[2]TD Calc. NLI (Monthly)'!BF10</f>
        <v>0</v>
      </c>
      <c r="M13" s="5">
        <f>+'[2]TD Calc. NLI (Monthly)'!BG10</f>
        <v>0</v>
      </c>
      <c r="N13" s="5">
        <f>+'[2]TD Calc. NLI (Monthly)'!BH10</f>
        <v>0</v>
      </c>
      <c r="O13" s="5">
        <f>+'[2]TD Calc. NLI (Monthly)'!BI10</f>
        <v>0</v>
      </c>
      <c r="P13" s="5">
        <f>+'[2]TD Calc. NLI (Monthly)'!BJ10</f>
        <v>0</v>
      </c>
      <c r="Q13" s="5">
        <f>+'[2]TD Calc. NLI (Monthly)'!BK10</f>
        <v>0</v>
      </c>
    </row>
    <row r="14" spans="1:17" x14ac:dyDescent="0.25">
      <c r="A14" s="1" t="s">
        <v>2</v>
      </c>
      <c r="B14" s="6"/>
      <c r="C14" s="5">
        <f>+'[2]TD Calc. NLI (Monthly)'!AW11</f>
        <v>3296.97</v>
      </c>
      <c r="D14" s="5">
        <f>+'[2]TD Calc. NLI (Monthly)'!AX11</f>
        <v>3405.89</v>
      </c>
      <c r="E14" s="5">
        <f>+'[2]TD Calc. NLI (Monthly)'!AY11</f>
        <v>3541.63</v>
      </c>
      <c r="F14" s="5">
        <f>+'[2]TD Calc. NLI (Monthly)'!AZ11</f>
        <v>2723.88</v>
      </c>
      <c r="G14" s="5">
        <f>+'[2]TD Calc. NLI (Monthly)'!BA11</f>
        <v>3107.01</v>
      </c>
      <c r="H14" s="5">
        <f>+'[2]TD Calc. NLI (Monthly)'!BB11</f>
        <v>3185.74</v>
      </c>
      <c r="I14" s="5">
        <f>+'[2]TD Calc. NLI (Monthly)'!BC11</f>
        <v>4059.38</v>
      </c>
      <c r="J14" s="5">
        <f>+'[2]TD Calc. NLI (Monthly)'!BD11</f>
        <v>5622.5</v>
      </c>
      <c r="K14" s="5">
        <f>+'[2]TD Calc. NLI (Monthly)'!BE11</f>
        <v>7154.22</v>
      </c>
      <c r="L14" s="5">
        <f>+'[2]TD Calc. NLI (Monthly)'!BF11</f>
        <v>5742.76</v>
      </c>
      <c r="M14" s="5">
        <f>+'[2]TD Calc. NLI (Monthly)'!BG11</f>
        <v>6044.96</v>
      </c>
      <c r="N14" s="5">
        <f>+'[2]TD Calc. NLI (Monthly)'!BH11</f>
        <v>3923.04</v>
      </c>
      <c r="O14" s="5">
        <f>+'[2]TD Calc. NLI (Monthly)'!BI11</f>
        <v>3296.97</v>
      </c>
      <c r="P14" s="5">
        <f>+'[2]TD Calc. NLI (Monthly)'!BJ11</f>
        <v>3405.89</v>
      </c>
      <c r="Q14" s="5">
        <f>+'[2]TD Calc. NLI (Monthly)'!BK11</f>
        <v>3541.63</v>
      </c>
    </row>
    <row r="15" spans="1:17" x14ac:dyDescent="0.25">
      <c r="A15" s="1" t="s">
        <v>3</v>
      </c>
      <c r="B15" s="6"/>
      <c r="C15" s="5">
        <f>+'[2]TD Calc. NLI (Monthly)'!AW12</f>
        <v>13150.05</v>
      </c>
      <c r="D15" s="5">
        <f>+'[2]TD Calc. NLI (Monthly)'!AX12</f>
        <v>18121.12</v>
      </c>
      <c r="E15" s="5">
        <f>+'[2]TD Calc. NLI (Monthly)'!AY12</f>
        <v>22801.31</v>
      </c>
      <c r="F15" s="5">
        <f>+'[2]TD Calc. NLI (Monthly)'!AZ12</f>
        <v>18633.28</v>
      </c>
      <c r="G15" s="5">
        <f>+'[2]TD Calc. NLI (Monthly)'!BA12</f>
        <v>19595.05</v>
      </c>
      <c r="H15" s="5">
        <f>+'[2]TD Calc. NLI (Monthly)'!BB12</f>
        <v>19187.05</v>
      </c>
      <c r="I15" s="5">
        <f>+'[2]TD Calc. NLI (Monthly)'!BC12</f>
        <v>25112.25</v>
      </c>
      <c r="J15" s="5">
        <f>+'[2]TD Calc. NLI (Monthly)'!BD12</f>
        <v>57210.11</v>
      </c>
      <c r="K15" s="5">
        <f>+'[2]TD Calc. NLI (Monthly)'!BE12</f>
        <v>73270.97</v>
      </c>
      <c r="L15" s="5">
        <f>+'[2]TD Calc. NLI (Monthly)'!BF12</f>
        <v>62917.54</v>
      </c>
      <c r="M15" s="5">
        <f>+'[2]TD Calc. NLI (Monthly)'!BG12</f>
        <v>49635.94</v>
      </c>
      <c r="N15" s="5">
        <f>+'[2]TD Calc. NLI (Monthly)'!BH12</f>
        <v>23335.59</v>
      </c>
      <c r="O15" s="5">
        <f>+'[2]TD Calc. NLI (Monthly)'!BI12</f>
        <v>20084.87</v>
      </c>
      <c r="P15" s="5">
        <f>+'[2]TD Calc. NLI (Monthly)'!BJ12</f>
        <v>31979.97</v>
      </c>
      <c r="Q15" s="5">
        <f>+'[2]TD Calc. NLI (Monthly)'!BK12</f>
        <v>44574.47</v>
      </c>
    </row>
    <row r="16" spans="1:17" x14ac:dyDescent="0.25">
      <c r="A16" s="1" t="s">
        <v>4</v>
      </c>
      <c r="B16" s="6"/>
      <c r="C16" s="5">
        <f>+'[2]TD Calc. NLI (Monthly)'!AW13</f>
        <v>4092.43</v>
      </c>
      <c r="D16" s="5">
        <f>+'[2]TD Calc. NLI (Monthly)'!AX13</f>
        <v>4281.04</v>
      </c>
      <c r="E16" s="5">
        <f>+'[2]TD Calc. NLI (Monthly)'!AY13</f>
        <v>4596.3500000000004</v>
      </c>
      <c r="F16" s="5">
        <f>+'[2]TD Calc. NLI (Monthly)'!AZ13</f>
        <v>3664.19</v>
      </c>
      <c r="G16" s="5">
        <f>+'[2]TD Calc. NLI (Monthly)'!BA13</f>
        <v>4097.4399999999996</v>
      </c>
      <c r="H16" s="5">
        <f>+'[2]TD Calc. NLI (Monthly)'!BB13</f>
        <v>4140.2299999999996</v>
      </c>
      <c r="I16" s="5">
        <f>+'[2]TD Calc. NLI (Monthly)'!BC13</f>
        <v>5791.04</v>
      </c>
      <c r="J16" s="5">
        <f>+'[2]TD Calc. NLI (Monthly)'!BD13</f>
        <v>14293.21</v>
      </c>
      <c r="K16" s="5">
        <f>+'[2]TD Calc. NLI (Monthly)'!BE13</f>
        <v>18396.78</v>
      </c>
      <c r="L16" s="5">
        <f>+'[2]TD Calc. NLI (Monthly)'!BF13</f>
        <v>16129.78</v>
      </c>
      <c r="M16" s="5">
        <f>+'[2]TD Calc. NLI (Monthly)'!BG13</f>
        <v>11858.14</v>
      </c>
      <c r="N16" s="5">
        <f>+'[2]TD Calc. NLI (Monthly)'!BH13</f>
        <v>5076.8599999999997</v>
      </c>
      <c r="O16" s="5">
        <f>+'[2]TD Calc. NLI (Monthly)'!BI13</f>
        <v>4092.43</v>
      </c>
      <c r="P16" s="5">
        <f>+'[2]TD Calc. NLI (Monthly)'!BJ13</f>
        <v>4281.04</v>
      </c>
      <c r="Q16" s="5">
        <f>+'[2]TD Calc. NLI (Monthly)'!BK13</f>
        <v>4596.3500000000004</v>
      </c>
    </row>
    <row r="17" spans="1:18" x14ac:dyDescent="0.25">
      <c r="A17" s="1" t="s">
        <v>5</v>
      </c>
      <c r="B17" s="6"/>
      <c r="C17" s="5">
        <f>+'[2]TD Calc. NLI (Monthly)'!AW14</f>
        <v>306.48</v>
      </c>
      <c r="D17" s="5">
        <f>+'[2]TD Calc. NLI (Monthly)'!AX14</f>
        <v>320.02</v>
      </c>
      <c r="E17" s="5">
        <f>+'[2]TD Calc. NLI (Monthly)'!AY14</f>
        <v>346.01</v>
      </c>
      <c r="F17" s="5">
        <f>+'[2]TD Calc. NLI (Monthly)'!AZ14</f>
        <v>291.08</v>
      </c>
      <c r="G17" s="5">
        <f>+'[2]TD Calc. NLI (Monthly)'!BA14</f>
        <v>304.18</v>
      </c>
      <c r="H17" s="5">
        <f>+'[2]TD Calc. NLI (Monthly)'!BB14</f>
        <v>295.69</v>
      </c>
      <c r="I17" s="5">
        <f>+'[2]TD Calc. NLI (Monthly)'!BC14</f>
        <v>376.53</v>
      </c>
      <c r="J17" s="5">
        <f>+'[2]TD Calc. NLI (Monthly)'!BD14</f>
        <v>549.47</v>
      </c>
      <c r="K17" s="5">
        <f>+'[2]TD Calc. NLI (Monthly)'!BE14</f>
        <v>729.57</v>
      </c>
      <c r="L17" s="5">
        <f>+'[2]TD Calc. NLI (Monthly)'!BF14</f>
        <v>572.07000000000005</v>
      </c>
      <c r="M17" s="5">
        <f>+'[2]TD Calc. NLI (Monthly)'!BG14</f>
        <v>611.70000000000005</v>
      </c>
      <c r="N17" s="5">
        <f>+'[2]TD Calc. NLI (Monthly)'!BH14</f>
        <v>381.87</v>
      </c>
      <c r="O17" s="5">
        <f>+'[2]TD Calc. NLI (Monthly)'!BI14</f>
        <v>306.48</v>
      </c>
      <c r="P17" s="5">
        <f>+'[2]TD Calc. NLI (Monthly)'!BJ14</f>
        <v>320.02</v>
      </c>
      <c r="Q17" s="5">
        <f>+'[2]TD Calc. NLI (Monthly)'!BK14</f>
        <v>346.01</v>
      </c>
    </row>
    <row r="18" spans="1:18" x14ac:dyDescent="0.25">
      <c r="A18" s="10" t="s">
        <v>7</v>
      </c>
      <c r="B18" s="10"/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</row>
    <row r="19" spans="1:18" x14ac:dyDescent="0.25">
      <c r="A19" s="3" t="s">
        <v>6</v>
      </c>
      <c r="B19" s="3"/>
      <c r="C19" s="2">
        <f>SUM(C13:C18)</f>
        <v>20845.93</v>
      </c>
      <c r="D19" s="2">
        <f t="shared" ref="D19:Q19" si="1">SUM(D13:D18)</f>
        <v>26128.07</v>
      </c>
      <c r="E19" s="2">
        <f t="shared" si="1"/>
        <v>31285.3</v>
      </c>
      <c r="F19" s="2">
        <f t="shared" si="1"/>
        <v>25312.43</v>
      </c>
      <c r="G19" s="2">
        <f t="shared" si="1"/>
        <v>27103.679999999997</v>
      </c>
      <c r="H19" s="2">
        <f t="shared" si="1"/>
        <v>26808.71</v>
      </c>
      <c r="I19" s="2">
        <f t="shared" si="1"/>
        <v>35339.199999999997</v>
      </c>
      <c r="J19" s="2">
        <f t="shared" si="1"/>
        <v>77675.290000000008</v>
      </c>
      <c r="K19" s="2">
        <f t="shared" si="1"/>
        <v>99551.540000000008</v>
      </c>
      <c r="L19" s="2">
        <f t="shared" si="1"/>
        <v>85362.150000000009</v>
      </c>
      <c r="M19" s="2">
        <f t="shared" si="1"/>
        <v>68150.740000000005</v>
      </c>
      <c r="N19" s="2">
        <f t="shared" si="1"/>
        <v>32717.360000000001</v>
      </c>
      <c r="O19" s="2">
        <f t="shared" si="1"/>
        <v>27780.75</v>
      </c>
      <c r="P19" s="2">
        <f t="shared" si="1"/>
        <v>39986.92</v>
      </c>
      <c r="Q19" s="2">
        <f t="shared" si="1"/>
        <v>53058.46</v>
      </c>
    </row>
    <row r="20" spans="1:18" ht="15.75" thickBot="1" x14ac:dyDescent="0.3"/>
    <row r="21" spans="1:18" ht="15.75" thickBot="1" x14ac:dyDescent="0.3">
      <c r="A21" s="9" t="s">
        <v>0</v>
      </c>
      <c r="B21" s="13"/>
      <c r="C21" s="7">
        <v>43770</v>
      </c>
      <c r="D21" s="7">
        <v>43800</v>
      </c>
      <c r="E21" s="7">
        <v>43831</v>
      </c>
      <c r="F21" s="7">
        <v>43862</v>
      </c>
      <c r="G21" s="7">
        <v>43891</v>
      </c>
      <c r="H21" s="7">
        <v>43922</v>
      </c>
      <c r="I21" s="7">
        <v>43952</v>
      </c>
      <c r="J21" s="7">
        <v>43983</v>
      </c>
      <c r="K21" s="7">
        <v>44013</v>
      </c>
      <c r="L21" s="7">
        <v>44044</v>
      </c>
      <c r="M21" s="7">
        <v>44075</v>
      </c>
      <c r="N21" s="7">
        <v>44105</v>
      </c>
      <c r="O21" s="7">
        <v>44136</v>
      </c>
      <c r="P21" s="7">
        <v>44166</v>
      </c>
      <c r="Q21" s="8">
        <v>44197</v>
      </c>
    </row>
    <row r="22" spans="1:18" x14ac:dyDescent="0.25">
      <c r="A22" s="6" t="s">
        <v>1</v>
      </c>
      <c r="B22" s="6"/>
      <c r="C22" s="5">
        <f>SUM(C3+C13)</f>
        <v>540417.19999999995</v>
      </c>
      <c r="D22" s="5">
        <f t="shared" ref="D22:Q22" si="2">SUM(D3+D13)</f>
        <v>714880.5</v>
      </c>
      <c r="E22" s="5">
        <f t="shared" si="2"/>
        <v>699596.15</v>
      </c>
      <c r="F22" s="5">
        <f t="shared" si="2"/>
        <v>604433.93999999994</v>
      </c>
      <c r="G22" s="5">
        <f t="shared" si="2"/>
        <v>551957.44999999995</v>
      </c>
      <c r="H22" s="5">
        <f t="shared" si="2"/>
        <v>435625.12</v>
      </c>
      <c r="I22" s="5">
        <f t="shared" si="2"/>
        <v>590410.62</v>
      </c>
      <c r="J22" s="5">
        <f t="shared" si="2"/>
        <v>0</v>
      </c>
      <c r="K22" s="5">
        <f t="shared" si="2"/>
        <v>0</v>
      </c>
      <c r="L22" s="5">
        <f t="shared" si="2"/>
        <v>0</v>
      </c>
      <c r="M22" s="5">
        <f t="shared" si="2"/>
        <v>0</v>
      </c>
      <c r="N22" s="5">
        <f t="shared" si="2"/>
        <v>0</v>
      </c>
      <c r="O22" s="5">
        <f t="shared" si="2"/>
        <v>0</v>
      </c>
      <c r="P22" s="5">
        <f t="shared" si="2"/>
        <v>0</v>
      </c>
      <c r="Q22" s="5">
        <f t="shared" si="2"/>
        <v>0</v>
      </c>
      <c r="R22" s="11">
        <f>SUM(C22:Q22)</f>
        <v>4137320.9800000004</v>
      </c>
    </row>
    <row r="23" spans="1:18" x14ac:dyDescent="0.25">
      <c r="A23" s="1" t="s">
        <v>2</v>
      </c>
      <c r="B23" s="6"/>
      <c r="C23" s="5">
        <f t="shared" ref="C23:Q27" si="3">SUM(C4+C14)</f>
        <v>413988.37999999995</v>
      </c>
      <c r="D23" s="5">
        <f t="shared" si="3"/>
        <v>429099.28</v>
      </c>
      <c r="E23" s="5">
        <f t="shared" si="3"/>
        <v>444332.42</v>
      </c>
      <c r="F23" s="5">
        <f t="shared" si="3"/>
        <v>343220.19</v>
      </c>
      <c r="G23" s="5">
        <f t="shared" si="3"/>
        <v>382398.86</v>
      </c>
      <c r="H23" s="5">
        <f t="shared" si="3"/>
        <v>390253.87</v>
      </c>
      <c r="I23" s="5">
        <f t="shared" si="3"/>
        <v>495485.49</v>
      </c>
      <c r="J23" s="5">
        <f t="shared" si="3"/>
        <v>5622.5</v>
      </c>
      <c r="K23" s="5">
        <f t="shared" si="3"/>
        <v>7154.22</v>
      </c>
      <c r="L23" s="5">
        <f t="shared" si="3"/>
        <v>5742.76</v>
      </c>
      <c r="M23" s="5">
        <f t="shared" si="3"/>
        <v>6044.96</v>
      </c>
      <c r="N23" s="5">
        <f t="shared" si="3"/>
        <v>3923.04</v>
      </c>
      <c r="O23" s="5">
        <f t="shared" si="3"/>
        <v>3296.97</v>
      </c>
      <c r="P23" s="5">
        <f t="shared" si="3"/>
        <v>3405.89</v>
      </c>
      <c r="Q23" s="5">
        <f t="shared" si="3"/>
        <v>3541.63</v>
      </c>
      <c r="R23" s="11">
        <f>SUM(C23:Q23)</f>
        <v>2937510.4600000004</v>
      </c>
    </row>
    <row r="24" spans="1:18" x14ac:dyDescent="0.25">
      <c r="A24" s="1" t="s">
        <v>3</v>
      </c>
      <c r="B24" s="6"/>
      <c r="C24" s="5">
        <f t="shared" si="3"/>
        <v>712042.39</v>
      </c>
      <c r="D24" s="5">
        <f t="shared" si="3"/>
        <v>764603.53</v>
      </c>
      <c r="E24" s="5">
        <f t="shared" si="3"/>
        <v>811737</v>
      </c>
      <c r="F24" s="5">
        <f t="shared" si="3"/>
        <v>654198.28</v>
      </c>
      <c r="G24" s="5">
        <f t="shared" si="3"/>
        <v>707639.67</v>
      </c>
      <c r="H24" s="5">
        <f t="shared" si="3"/>
        <v>692926.38</v>
      </c>
      <c r="I24" s="5">
        <f t="shared" si="3"/>
        <v>880243.07</v>
      </c>
      <c r="J24" s="5">
        <f t="shared" si="3"/>
        <v>57210.11</v>
      </c>
      <c r="K24" s="5">
        <f t="shared" si="3"/>
        <v>73270.97</v>
      </c>
      <c r="L24" s="5">
        <f t="shared" si="3"/>
        <v>62917.54</v>
      </c>
      <c r="M24" s="5">
        <f t="shared" si="3"/>
        <v>49635.94</v>
      </c>
      <c r="N24" s="5">
        <f t="shared" si="3"/>
        <v>23335.59</v>
      </c>
      <c r="O24" s="5">
        <f t="shared" si="3"/>
        <v>20084.87</v>
      </c>
      <c r="P24" s="5">
        <f t="shared" si="3"/>
        <v>31979.97</v>
      </c>
      <c r="Q24" s="5">
        <f t="shared" si="3"/>
        <v>44574.47</v>
      </c>
      <c r="R24" s="11">
        <f t="shared" ref="R24:R28" si="4">SUM(C24:Q24)</f>
        <v>5586399.7800000003</v>
      </c>
    </row>
    <row r="25" spans="1:18" x14ac:dyDescent="0.25">
      <c r="A25" s="1" t="s">
        <v>4</v>
      </c>
      <c r="B25" s="6"/>
      <c r="C25" s="5">
        <f t="shared" si="3"/>
        <v>266054.45</v>
      </c>
      <c r="D25" s="5">
        <f t="shared" si="3"/>
        <v>284353.13999999996</v>
      </c>
      <c r="E25" s="5">
        <f t="shared" si="3"/>
        <v>297703.45999999996</v>
      </c>
      <c r="F25" s="5">
        <f t="shared" si="3"/>
        <v>246804.44</v>
      </c>
      <c r="G25" s="5">
        <f t="shared" si="3"/>
        <v>270713.06</v>
      </c>
      <c r="H25" s="5">
        <f t="shared" si="3"/>
        <v>259526.02000000002</v>
      </c>
      <c r="I25" s="5">
        <f t="shared" si="3"/>
        <v>338891.11</v>
      </c>
      <c r="J25" s="5">
        <f t="shared" si="3"/>
        <v>14293.21</v>
      </c>
      <c r="K25" s="5">
        <f t="shared" si="3"/>
        <v>18396.78</v>
      </c>
      <c r="L25" s="5">
        <f t="shared" si="3"/>
        <v>16129.78</v>
      </c>
      <c r="M25" s="5">
        <f t="shared" si="3"/>
        <v>11858.14</v>
      </c>
      <c r="N25" s="5">
        <f t="shared" si="3"/>
        <v>5076.8599999999997</v>
      </c>
      <c r="O25" s="5">
        <f t="shared" si="3"/>
        <v>4092.43</v>
      </c>
      <c r="P25" s="5">
        <f t="shared" si="3"/>
        <v>4281.04</v>
      </c>
      <c r="Q25" s="5">
        <f t="shared" si="3"/>
        <v>4596.3500000000004</v>
      </c>
      <c r="R25" s="11">
        <f t="shared" si="4"/>
        <v>2042770.2700000003</v>
      </c>
    </row>
    <row r="26" spans="1:18" x14ac:dyDescent="0.25">
      <c r="A26" s="1" t="s">
        <v>5</v>
      </c>
      <c r="B26" s="6"/>
      <c r="C26" s="5">
        <f t="shared" si="3"/>
        <v>52329.170000000006</v>
      </c>
      <c r="D26" s="5">
        <f t="shared" si="3"/>
        <v>56596.6</v>
      </c>
      <c r="E26" s="5">
        <f t="shared" si="3"/>
        <v>58723.65</v>
      </c>
      <c r="F26" s="5">
        <f t="shared" si="3"/>
        <v>52534.630000000005</v>
      </c>
      <c r="G26" s="5">
        <f t="shared" si="3"/>
        <v>53192.39</v>
      </c>
      <c r="H26" s="5">
        <f t="shared" si="3"/>
        <v>50822</v>
      </c>
      <c r="I26" s="5">
        <f t="shared" si="3"/>
        <v>69983.740000000005</v>
      </c>
      <c r="J26" s="5">
        <f t="shared" si="3"/>
        <v>549.47</v>
      </c>
      <c r="K26" s="5">
        <f t="shared" si="3"/>
        <v>729.57</v>
      </c>
      <c r="L26" s="5">
        <f t="shared" si="3"/>
        <v>572.07000000000005</v>
      </c>
      <c r="M26" s="5">
        <f t="shared" si="3"/>
        <v>611.70000000000005</v>
      </c>
      <c r="N26" s="5">
        <f t="shared" si="3"/>
        <v>381.87</v>
      </c>
      <c r="O26" s="5">
        <f t="shared" si="3"/>
        <v>306.48</v>
      </c>
      <c r="P26" s="5">
        <f t="shared" si="3"/>
        <v>320.02</v>
      </c>
      <c r="Q26" s="5">
        <f t="shared" si="3"/>
        <v>346.01</v>
      </c>
      <c r="R26" s="11">
        <f t="shared" si="4"/>
        <v>397999.37</v>
      </c>
    </row>
    <row r="27" spans="1:18" x14ac:dyDescent="0.25">
      <c r="A27" s="10" t="s">
        <v>7</v>
      </c>
      <c r="B27" s="10"/>
      <c r="C27" s="5">
        <f t="shared" si="3"/>
        <v>54513.02</v>
      </c>
      <c r="D27" s="5">
        <f t="shared" si="3"/>
        <v>61556.14</v>
      </c>
      <c r="E27" s="5">
        <f t="shared" si="3"/>
        <v>62120.130000000005</v>
      </c>
      <c r="F27" s="5">
        <f t="shared" si="3"/>
        <v>51351.37</v>
      </c>
      <c r="G27" s="5">
        <f t="shared" si="3"/>
        <v>53160.570000000007</v>
      </c>
      <c r="H27" s="5">
        <f t="shared" si="3"/>
        <v>48679.09</v>
      </c>
      <c r="I27" s="5">
        <f t="shared" si="3"/>
        <v>58984.71</v>
      </c>
      <c r="J27" s="5">
        <f t="shared" si="3"/>
        <v>0</v>
      </c>
      <c r="K27" s="5">
        <f t="shared" si="3"/>
        <v>0</v>
      </c>
      <c r="L27" s="5">
        <f t="shared" si="3"/>
        <v>0</v>
      </c>
      <c r="M27" s="5">
        <f t="shared" si="3"/>
        <v>0</v>
      </c>
      <c r="N27" s="5">
        <f t="shared" si="3"/>
        <v>0</v>
      </c>
      <c r="O27" s="5">
        <f t="shared" si="3"/>
        <v>0</v>
      </c>
      <c r="P27" s="5">
        <f t="shared" si="3"/>
        <v>0</v>
      </c>
      <c r="Q27" s="5">
        <f t="shared" si="3"/>
        <v>0</v>
      </c>
      <c r="R27" s="11">
        <f t="shared" si="4"/>
        <v>390365.02999999997</v>
      </c>
    </row>
    <row r="28" spans="1:18" x14ac:dyDescent="0.25">
      <c r="A28" s="3" t="s">
        <v>6</v>
      </c>
      <c r="B28" s="3"/>
      <c r="C28" s="2">
        <f>SUM(C22:C27)</f>
        <v>2039344.6099999996</v>
      </c>
      <c r="D28" s="2">
        <f t="shared" ref="D28:Q28" si="5">SUM(D22:D27)</f>
        <v>2311089.1900000004</v>
      </c>
      <c r="E28" s="2">
        <f t="shared" si="5"/>
        <v>2374212.81</v>
      </c>
      <c r="F28" s="2">
        <f t="shared" si="5"/>
        <v>1952542.85</v>
      </c>
      <c r="G28" s="2">
        <f t="shared" si="5"/>
        <v>2019062</v>
      </c>
      <c r="H28" s="2">
        <f t="shared" si="5"/>
        <v>1877832.4800000002</v>
      </c>
      <c r="I28" s="2">
        <f t="shared" si="5"/>
        <v>2433998.7399999998</v>
      </c>
      <c r="J28" s="2">
        <f t="shared" si="5"/>
        <v>77675.290000000008</v>
      </c>
      <c r="K28" s="2">
        <f t="shared" si="5"/>
        <v>99551.540000000008</v>
      </c>
      <c r="L28" s="2">
        <f t="shared" si="5"/>
        <v>85362.150000000009</v>
      </c>
      <c r="M28" s="2">
        <f t="shared" si="5"/>
        <v>68150.740000000005</v>
      </c>
      <c r="N28" s="2">
        <f t="shared" si="5"/>
        <v>32717.360000000001</v>
      </c>
      <c r="O28" s="2">
        <f t="shared" si="5"/>
        <v>27780.75</v>
      </c>
      <c r="P28" s="2">
        <f t="shared" si="5"/>
        <v>39986.92</v>
      </c>
      <c r="Q28" s="2">
        <f t="shared" si="5"/>
        <v>53058.46</v>
      </c>
      <c r="R28" s="11">
        <f t="shared" si="4"/>
        <v>15492365.889999999</v>
      </c>
    </row>
    <row r="29" spans="1:18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$ListId:Library;">Nov EEIC Rider - MEEIA Filing Data - 11-03-19- Initial Upload</Comment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F8D7E-2641-492D-90B3-55275088150A}">
  <ds:schemaRefs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322802-CCCE-415E-BDE6-99C24B112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24DD1-0E64-4CDF-80AF-09B4710EA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MEEIA 2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Nov EEIC Rider - MEEIA Filing Data - 11-03-19</dc:title>
  <dc:creator>Friedrich, Jeffrey</dc:creator>
  <cp:lastModifiedBy>Johnson, Paula</cp:lastModifiedBy>
  <dcterms:created xsi:type="dcterms:W3CDTF">2019-03-13T11:41:13Z</dcterms:created>
  <dcterms:modified xsi:type="dcterms:W3CDTF">2020-01-06T16:57:05Z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