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140" windowHeight="7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9" i="1" l="1"/>
  <c r="F14" i="1"/>
  <c r="F16" i="1" s="1"/>
  <c r="F18" i="1" s="1"/>
  <c r="F20" i="1" s="1"/>
  <c r="C16" i="1"/>
  <c r="C18" i="1" s="1"/>
  <c r="C20" i="1" s="1"/>
  <c r="C14" i="1"/>
  <c r="C22" i="1" l="1"/>
  <c r="C26" i="1" s="1"/>
  <c r="C24" i="1"/>
  <c r="F24" i="1"/>
  <c r="F22" i="1"/>
  <c r="D8" i="1"/>
  <c r="F26" i="1" l="1"/>
</calcChain>
</file>

<file path=xl/sharedStrings.xml><?xml version="1.0" encoding="utf-8"?>
<sst xmlns="http://schemas.openxmlformats.org/spreadsheetml/2006/main" count="28" uniqueCount="26">
  <si>
    <t>LAC ADIT</t>
  </si>
  <si>
    <t>MGE ADIT</t>
  </si>
  <si>
    <t>Total ADIT</t>
  </si>
  <si>
    <t>Per Staff's Position:</t>
  </si>
  <si>
    <t>Formula</t>
  </si>
  <si>
    <t>Result</t>
  </si>
  <si>
    <t>=$5,707,519+$2,853,759</t>
  </si>
  <si>
    <t>Total ADIT Flowback</t>
  </si>
  <si>
    <t>Spire Missouri</t>
  </si>
  <si>
    <t>GR-2017-0215 &amp; GR-2017-0216</t>
  </si>
  <si>
    <t>ADIT Excess Deferred Tax Calculation</t>
  </si>
  <si>
    <t>=$314,591,716/.383886</t>
  </si>
  <si>
    <t>=$819,492,817*.254483</t>
  </si>
  <si>
    <t>=$338,637,671-$208,546,922</t>
  </si>
  <si>
    <t>=$106,044,794*50%</t>
  </si>
  <si>
    <t>=$53,022,397/10*1.341351</t>
  </si>
  <si>
    <t>=$53,022,397/20*1.341351</t>
  </si>
  <si>
    <t>Laclede Gas (LAC)</t>
  </si>
  <si>
    <t>Missouri Gas Energy (MGE)</t>
  </si>
  <si>
    <t>=$24,045,955/.383886</t>
  </si>
  <si>
    <t>=$62,638,270*.254483</t>
  </si>
  <si>
    <t>=$24,045,955-$15,940,375</t>
  </si>
  <si>
    <t>=$8,105,580*50%</t>
  </si>
  <si>
    <t>=$4,052,790/10*1.341351</t>
  </si>
  <si>
    <t>=$4,052,790/20*1.341351</t>
  </si>
  <si>
    <t>=$543,621+$271,811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</si>
</sst>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0" fillId="0" borderId="1" xfId="0" applyBorder="1" applyAlignment="1">
      <alignment horizontal="center"/>
    </xf>
    <xf numFmtId="164" fontId="0" fillId="0" borderId="0" xfId="0" applyNumberFormat="1"/>
    <xf numFmtId="49" fontId="0" fillId="0" borderId="0" xfId="0" applyNumberFormat="1"/>
    <xf numFmtId="164" fontId="0" fillId="0" borderId="2" xfId="0" applyNumberFormat="1" applyBorder="1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164" fontId="0" fillId="0" borderId="0" xfId="0" applyNumberFormat="1" applyBorder="1"/>
    <xf numFmtId="10" fontId="0" fillId="0" borderId="0" xfId="2" applyNumberFormat="1" applyFont="1" applyBorder="1"/>
    <xf numFmtId="44" fontId="0" fillId="0" borderId="0" xfId="0" applyNumberFormat="1" applyBorder="1"/>
    <xf numFmtId="165" fontId="0" fillId="0" borderId="0" xfId="2" applyNumberFormat="1" applyFont="1" applyBorder="1"/>
    <xf numFmtId="164" fontId="0" fillId="0" borderId="0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H29" sqref="H29"/>
    </sheetView>
  </sheetViews>
  <sheetFormatPr defaultRowHeight="15" x14ac:dyDescent="0.25"/>
  <cols>
    <col min="1" max="1" width="11.85546875" customWidth="1"/>
    <col min="2" max="2" width="24.140625" customWidth="1"/>
    <col min="3" max="3" width="15.5703125" bestFit="1" customWidth="1"/>
    <col min="4" max="4" width="14.28515625" customWidth="1"/>
    <col min="5" max="5" width="23.85546875" customWidth="1"/>
    <col min="6" max="6" width="16.5703125" customWidth="1"/>
    <col min="7" max="7" width="17.85546875" customWidth="1"/>
    <col min="8" max="8" width="13.5703125" bestFit="1" customWidth="1"/>
    <col min="9" max="9" width="17.5703125" customWidth="1"/>
  </cols>
  <sheetData>
    <row r="1" spans="1:9" ht="14.45" x14ac:dyDescent="0.35">
      <c r="A1" s="6" t="s">
        <v>8</v>
      </c>
    </row>
    <row r="2" spans="1:9" ht="14.45" x14ac:dyDescent="0.35">
      <c r="A2" s="6" t="s">
        <v>9</v>
      </c>
    </row>
    <row r="3" spans="1:9" ht="14.45" x14ac:dyDescent="0.35">
      <c r="A3" s="6" t="s">
        <v>10</v>
      </c>
    </row>
    <row r="5" spans="1:9" ht="14.45" x14ac:dyDescent="0.35">
      <c r="F5" s="7"/>
      <c r="G5" s="7"/>
      <c r="H5" s="7"/>
      <c r="I5" s="7"/>
    </row>
    <row r="6" spans="1:9" ht="14.45" x14ac:dyDescent="0.35">
      <c r="A6" t="s">
        <v>3</v>
      </c>
      <c r="F6" s="7"/>
      <c r="G6" s="7"/>
      <c r="H6" s="7"/>
      <c r="I6" s="7"/>
    </row>
    <row r="7" spans="1:9" ht="14.45" x14ac:dyDescent="0.35">
      <c r="B7" s="2" t="s">
        <v>0</v>
      </c>
      <c r="C7" s="2" t="s">
        <v>1</v>
      </c>
      <c r="D7" s="2" t="s">
        <v>2</v>
      </c>
      <c r="F7" s="7"/>
      <c r="G7" s="8"/>
      <c r="H7" s="8"/>
      <c r="I7" s="8"/>
    </row>
    <row r="8" spans="1:9" ht="14.45" x14ac:dyDescent="0.35">
      <c r="B8" s="1">
        <v>314591716</v>
      </c>
      <c r="C8" s="1">
        <v>24045955</v>
      </c>
      <c r="D8" s="1">
        <f>SUM(B8:C8)</f>
        <v>338637671</v>
      </c>
      <c r="F8" s="7"/>
      <c r="G8" s="14"/>
      <c r="H8" s="14"/>
      <c r="I8" s="14"/>
    </row>
    <row r="9" spans="1:9" ht="14.45" x14ac:dyDescent="0.35">
      <c r="F9" s="7"/>
      <c r="G9" s="7"/>
      <c r="H9" s="7"/>
      <c r="I9" s="7"/>
    </row>
    <row r="10" spans="1:9" ht="14.45" x14ac:dyDescent="0.35">
      <c r="F10" s="7"/>
      <c r="G10" s="7"/>
      <c r="H10" s="7"/>
      <c r="I10" s="7"/>
    </row>
    <row r="11" spans="1:9" ht="14.45" x14ac:dyDescent="0.35">
      <c r="B11" s="16" t="s">
        <v>17</v>
      </c>
      <c r="C11" s="17"/>
      <c r="E11" s="16" t="s">
        <v>18</v>
      </c>
      <c r="F11" s="17"/>
      <c r="I11" s="7"/>
    </row>
    <row r="12" spans="1:9" ht="14.45" x14ac:dyDescent="0.35">
      <c r="B12" s="15"/>
      <c r="C12" s="15"/>
      <c r="E12" s="15"/>
      <c r="F12" s="15"/>
      <c r="I12" s="7"/>
    </row>
    <row r="13" spans="1:9" ht="14.45" x14ac:dyDescent="0.35">
      <c r="B13" s="2" t="s">
        <v>4</v>
      </c>
      <c r="C13" s="2" t="s">
        <v>5</v>
      </c>
      <c r="E13" s="2" t="s">
        <v>4</v>
      </c>
      <c r="F13" s="2" t="s">
        <v>5</v>
      </c>
      <c r="I13" s="7"/>
    </row>
    <row r="14" spans="1:9" ht="14.45" x14ac:dyDescent="0.35">
      <c r="B14" s="4" t="s">
        <v>11</v>
      </c>
      <c r="C14" s="3">
        <f>B8/0.383886</f>
        <v>819492547.26663649</v>
      </c>
      <c r="E14" s="4" t="s">
        <v>19</v>
      </c>
      <c r="F14" s="3">
        <f>C8/0.383886</f>
        <v>62638270.215636931</v>
      </c>
      <c r="I14" s="7"/>
    </row>
    <row r="15" spans="1:9" ht="14.45" x14ac:dyDescent="0.35">
      <c r="I15" s="7"/>
    </row>
    <row r="16" spans="1:9" ht="14.45" x14ac:dyDescent="0.35">
      <c r="B16" s="4" t="s">
        <v>12</v>
      </c>
      <c r="C16" s="3">
        <f>C14*0.254483</f>
        <v>208546921.90605548</v>
      </c>
      <c r="E16" s="4" t="s">
        <v>20</v>
      </c>
      <c r="F16" s="3">
        <f>F14*0.254483</f>
        <v>15940374.919285934</v>
      </c>
      <c r="I16" s="7"/>
    </row>
    <row r="17" spans="1:9" ht="14.45" x14ac:dyDescent="0.35">
      <c r="I17" s="7"/>
    </row>
    <row r="18" spans="1:9" ht="14.45" x14ac:dyDescent="0.35">
      <c r="B18" s="4" t="s">
        <v>13</v>
      </c>
      <c r="C18" s="3">
        <f>B8-C16</f>
        <v>106044794.09394452</v>
      </c>
      <c r="E18" s="4" t="s">
        <v>21</v>
      </c>
      <c r="F18" s="3">
        <f>C8-F16</f>
        <v>8105580.0807140656</v>
      </c>
      <c r="I18" s="7"/>
    </row>
    <row r="19" spans="1:9" ht="14.45" x14ac:dyDescent="0.35">
      <c r="I19" s="7"/>
    </row>
    <row r="20" spans="1:9" ht="14.45" x14ac:dyDescent="0.35">
      <c r="B20" s="4" t="s">
        <v>14</v>
      </c>
      <c r="C20" s="3">
        <f>C18*0.5</f>
        <v>53022397.04697226</v>
      </c>
      <c r="E20" s="4" t="s">
        <v>22</v>
      </c>
      <c r="F20" s="3">
        <f>F18*0.5</f>
        <v>4052790.0403570328</v>
      </c>
      <c r="I20" s="7"/>
    </row>
    <row r="21" spans="1:9" ht="14.45" x14ac:dyDescent="0.35">
      <c r="I21" s="7"/>
    </row>
    <row r="22" spans="1:9" ht="14.45" x14ac:dyDescent="0.35">
      <c r="B22" s="4" t="s">
        <v>15</v>
      </c>
      <c r="C22" s="3">
        <f>(C20/10)*1.341351</f>
        <v>7112164.5301353289</v>
      </c>
      <c r="E22" s="4" t="s">
        <v>23</v>
      </c>
      <c r="F22" s="3">
        <f>(F20/10)*1.341351</f>
        <v>543621.39734229457</v>
      </c>
      <c r="I22" s="7"/>
    </row>
    <row r="23" spans="1:9" ht="14.45" x14ac:dyDescent="0.35">
      <c r="I23" s="7"/>
    </row>
    <row r="24" spans="1:9" ht="14.45" x14ac:dyDescent="0.35">
      <c r="B24" s="4" t="s">
        <v>16</v>
      </c>
      <c r="C24" s="3">
        <f>(C20/20)*1.341351</f>
        <v>3556082.2650676644</v>
      </c>
      <c r="E24" s="4" t="s">
        <v>24</v>
      </c>
      <c r="F24" s="3">
        <f>(F20/20)*1.341351</f>
        <v>271810.69867114729</v>
      </c>
      <c r="I24" s="7"/>
    </row>
    <row r="25" spans="1:9" ht="14.45" x14ac:dyDescent="0.35">
      <c r="I25" s="7"/>
    </row>
    <row r="26" spans="1:9" thickBot="1" x14ac:dyDescent="0.4">
      <c r="B26" s="4" t="s">
        <v>6</v>
      </c>
      <c r="C26" s="5">
        <f>C22+C24</f>
        <v>10668246.795202993</v>
      </c>
      <c r="E26" s="4" t="s">
        <v>25</v>
      </c>
      <c r="F26" s="5">
        <f>F22+F24</f>
        <v>815432.09601344191</v>
      </c>
      <c r="I26" s="7"/>
    </row>
    <row r="27" spans="1:9" thickTop="1" x14ac:dyDescent="0.35">
      <c r="I27" s="7"/>
    </row>
    <row r="28" spans="1:9" ht="14.45" x14ac:dyDescent="0.35">
      <c r="F28" s="7"/>
      <c r="I28" s="7"/>
    </row>
    <row r="29" spans="1:9" thickBot="1" x14ac:dyDescent="0.4">
      <c r="A29" s="7"/>
      <c r="B29" s="7"/>
      <c r="C29" s="7"/>
      <c r="D29" s="7"/>
      <c r="E29" s="7"/>
      <c r="F29" s="5">
        <f>C26+F26</f>
        <v>11483678.891216435</v>
      </c>
      <c r="G29" t="s">
        <v>7</v>
      </c>
      <c r="H29" s="7"/>
      <c r="I29" s="7"/>
    </row>
    <row r="30" spans="1:9" thickTop="1" x14ac:dyDescent="0.35">
      <c r="A30" s="7"/>
      <c r="B30" s="8"/>
      <c r="C30" s="8"/>
      <c r="D30" s="7"/>
      <c r="E30" s="7"/>
      <c r="F30" s="7"/>
      <c r="G30" s="8"/>
      <c r="H30" s="8"/>
      <c r="I30" s="7"/>
    </row>
    <row r="31" spans="1:9" ht="14.45" x14ac:dyDescent="0.35">
      <c r="A31" s="7"/>
      <c r="B31" s="9"/>
      <c r="C31" s="10"/>
      <c r="D31" s="7"/>
      <c r="E31" s="7"/>
      <c r="F31" s="7"/>
      <c r="G31" s="9"/>
      <c r="H31" s="10"/>
      <c r="I31" s="7"/>
    </row>
    <row r="32" spans="1:9" ht="14.45" x14ac:dyDescent="0.35">
      <c r="A32" s="7"/>
      <c r="B32" s="7"/>
      <c r="C32" s="7"/>
      <c r="D32" s="7"/>
      <c r="E32" s="7"/>
      <c r="F32" s="7"/>
      <c r="G32" s="7"/>
      <c r="H32" s="7"/>
      <c r="I32" s="7"/>
    </row>
    <row r="33" spans="1:9" ht="14.45" x14ac:dyDescent="0.35">
      <c r="A33" s="7"/>
      <c r="B33" s="9"/>
      <c r="C33" s="11"/>
      <c r="D33" s="7"/>
      <c r="E33" s="7"/>
      <c r="F33" s="7"/>
      <c r="G33" s="9"/>
      <c r="H33" s="11"/>
      <c r="I33" s="7"/>
    </row>
    <row r="34" spans="1:9" x14ac:dyDescent="0.25">
      <c r="A34" s="7"/>
      <c r="B34" s="7"/>
      <c r="C34" s="7"/>
      <c r="D34" s="12"/>
      <c r="E34" s="7"/>
      <c r="F34" s="7"/>
      <c r="G34" s="7"/>
      <c r="H34" s="7"/>
      <c r="I34" s="12"/>
    </row>
    <row r="35" spans="1:9" x14ac:dyDescent="0.25">
      <c r="A35" s="7"/>
      <c r="B35" s="9"/>
      <c r="C35" s="13"/>
      <c r="D35" s="7"/>
      <c r="E35" s="7"/>
      <c r="F35" s="7"/>
      <c r="G35" s="9"/>
      <c r="H35" s="13"/>
      <c r="I35" s="7"/>
    </row>
    <row r="36" spans="1:9" x14ac:dyDescent="0.25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25">
      <c r="A37" s="7"/>
      <c r="B37" s="9"/>
      <c r="C37" s="14"/>
      <c r="D37" s="7"/>
      <c r="E37" s="7"/>
      <c r="F37" s="7"/>
      <c r="G37" s="9"/>
      <c r="H37" s="14"/>
      <c r="I37" s="7"/>
    </row>
    <row r="38" spans="1:9" x14ac:dyDescent="0.25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5">
      <c r="A39" s="7"/>
      <c r="B39" s="9"/>
      <c r="C39" s="14"/>
      <c r="D39" s="7"/>
      <c r="E39" s="7"/>
      <c r="F39" s="7"/>
      <c r="G39" s="9"/>
      <c r="H39" s="14"/>
      <c r="I39" s="7"/>
    </row>
    <row r="40" spans="1:9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25">
      <c r="A41" s="7"/>
      <c r="B41" s="9"/>
      <c r="C41" s="10"/>
      <c r="D41" s="7"/>
      <c r="E41" s="7"/>
      <c r="F41" s="7"/>
      <c r="G41" s="9"/>
      <c r="H41" s="10"/>
      <c r="I41" s="7"/>
    </row>
    <row r="42" spans="1:9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5">
      <c r="A44" s="7"/>
      <c r="B44" s="7"/>
      <c r="C44" s="10"/>
      <c r="D44" s="7"/>
      <c r="E44" s="7"/>
      <c r="F44" s="7"/>
      <c r="G44" s="7"/>
      <c r="H44" s="10"/>
      <c r="I44" s="7"/>
    </row>
    <row r="45" spans="1:9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7"/>
      <c r="B48" s="7"/>
      <c r="C48" s="7"/>
      <c r="D48" s="7"/>
      <c r="E48" s="7"/>
      <c r="F48" s="7"/>
      <c r="G48" s="7"/>
      <c r="H48" s="7"/>
      <c r="I48" s="7"/>
    </row>
  </sheetData>
  <mergeCells count="2">
    <mergeCell ref="B11:C11"/>
    <mergeCell ref="E11:F11"/>
  </mergeCells>
  <pageMargins left="0.7" right="0.7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Lisa</dc:creator>
  <cp:lastModifiedBy>Vaught, Dianna</cp:lastModifiedBy>
  <cp:lastPrinted>2018-02-06T15:08:44Z</cp:lastPrinted>
  <dcterms:created xsi:type="dcterms:W3CDTF">2018-02-03T18:01:41Z</dcterms:created>
  <dcterms:modified xsi:type="dcterms:W3CDTF">2018-02-06T22:59:15Z</dcterms:modified>
</cp:coreProperties>
</file>