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drawings/drawing12.xml" ContentType="application/vnd.openxmlformats-officedocument.drawing+xml"/>
  <Override PartName="/xl/ctrlProps/ctrlProp15.xml" ContentType="application/vnd.ms-excel.controlproperties+xml"/>
  <Override PartName="/xl/drawings/drawing13.xml" ContentType="application/vnd.openxmlformats-officedocument.drawing+xml"/>
  <Override PartName="/xl/ctrlProps/ctrlProp16.xml" ContentType="application/vnd.ms-excel.controlproperties+xml"/>
  <Override PartName="/xl/drawings/drawing14.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5.xml" ContentType="application/vnd.openxmlformats-officedocument.drawing+xml"/>
  <Override PartName="/xl/ctrlProps/ctrlProp19.xml" ContentType="application/vnd.ms-excel.controlproperties+xml"/>
  <Override PartName="/xl/drawings/drawing16.xml" ContentType="application/vnd.openxmlformats-officedocument.drawing+xml"/>
  <Override PartName="/xl/ctrlProps/ctrlProp20.xml" ContentType="application/vnd.ms-excel.controlproperties+xml"/>
  <Override PartName="/xl/drawings/drawing17.xml" ContentType="application/vnd.openxmlformats-officedocument.drawing+xml"/>
  <Override PartName="/xl/ctrlProps/ctrlProp21.xml" ContentType="application/vnd.ms-excel.controlproperties+xml"/>
  <Override PartName="/xl/drawings/drawing18.xml" ContentType="application/vnd.openxmlformats-officedocument.drawing+xml"/>
  <Override PartName="/xl/ctrlProps/ctrlProp22.xml" ContentType="application/vnd.ms-excel.controlproperties+xml"/>
  <Override PartName="/xl/drawings/drawing19.xml" ContentType="application/vnd.openxmlformats-officedocument.drawing+xml"/>
  <Override PartName="/xl/ctrlProps/ctrlProp23.xml" ContentType="application/vnd.ms-excel.controlproperties+xml"/>
  <Override PartName="/xl/drawings/drawing20.xml" ContentType="application/vnd.openxmlformats-officedocument.drawing+xml"/>
  <Override PartName="/xl/ctrlProps/ctrlProp24.xml" ContentType="application/vnd.ms-excel.controlproperties+xml"/>
  <Override PartName="/xl/drawings/drawing21.xml" ContentType="application/vnd.openxmlformats-officedocument.drawing+xml"/>
  <Override PartName="/xl/ctrlProps/ctrlProp25.xml" ContentType="application/vnd.ms-excel.controlproperties+xml"/>
  <Override PartName="/xl/drawings/drawing22.xml" ContentType="application/vnd.openxmlformats-officedocument.drawing+xml"/>
  <Override PartName="/xl/ctrlProps/ctrlProp26.xml" ContentType="application/vnd.ms-excel.controlproperties+xml"/>
  <Override PartName="/xl/drawings/drawing23.xml" ContentType="application/vnd.openxmlformats-officedocument.drawing+xml"/>
  <Override PartName="/xl/ctrlProps/ctrlProp27.xml" ContentType="application/vnd.ms-excel.controlproperties+xml"/>
  <Override PartName="/xl/drawings/drawing2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20" windowWidth="16275" windowHeight="9975" tabRatio="986" firstSheet="7" activeTab="21"/>
  </bookViews>
  <sheets>
    <sheet name="Cover" sheetId="1" r:id="rId1"/>
    <sheet name="Instructions" sheetId="30" r:id="rId2"/>
    <sheet name="Page 1 " sheetId="4" r:id="rId3"/>
    <sheet name="Page 2" sheetId="5" r:id="rId4"/>
    <sheet name="Page 3" sheetId="7" r:id="rId5"/>
    <sheet name="Page 4 " sheetId="6" r:id="rId6"/>
    <sheet name="Page 5 " sheetId="8" r:id="rId7"/>
    <sheet name="Page 6 " sheetId="9" r:id="rId8"/>
    <sheet name="Page 7" sheetId="11" r:id="rId9"/>
    <sheet name="Page 8" sheetId="12" r:id="rId10"/>
    <sheet name="Page 9" sheetId="13" r:id="rId11"/>
    <sheet name="Page W-1 " sheetId="14" r:id="rId12"/>
    <sheet name="Page W-2" sheetId="16" r:id="rId13"/>
    <sheet name="Page W-3 " sheetId="17" r:id="rId14"/>
    <sheet name="Page W-4 " sheetId="18" r:id="rId15"/>
    <sheet name="Page W-5" sheetId="19" r:id="rId16"/>
    <sheet name="Page W-6 Pt1" sheetId="20" r:id="rId17"/>
    <sheet name="Page W-6 Pt 2" sheetId="21" r:id="rId18"/>
    <sheet name="Page W-7" sheetId="22" r:id="rId19"/>
    <sheet name="Page W-8" sheetId="23" r:id="rId20"/>
    <sheet name="Page S-1 " sheetId="24" r:id="rId21"/>
    <sheet name="Page S-2 " sheetId="25" r:id="rId22"/>
    <sheet name="Page S-3 " sheetId="26" r:id="rId23"/>
    <sheet name="Page S-4" sheetId="27" r:id="rId24"/>
    <sheet name="Page S-5" sheetId="28" r:id="rId25"/>
    <sheet name="Verification Page" sheetId="29" r:id="rId26"/>
    <sheet name="Sheet1" sheetId="31" r:id="rId27"/>
    <sheet name="Sheet2" sheetId="32" r:id="rId28"/>
  </sheets>
  <definedNames>
    <definedName name="_xlnm.Print_Area" localSheetId="0">Cover!$A$1:$F$30</definedName>
    <definedName name="_xlnm.Print_Area" localSheetId="1">Instructions!$A$1:$A$138</definedName>
    <definedName name="_xlnm.Print_Area" localSheetId="2">'Page 1 '!$A$1:$K$40</definedName>
    <definedName name="_xlnm.Print_Area" localSheetId="3">'Page 2'!$A$1:$N$36</definedName>
    <definedName name="_xlnm.Print_Area" localSheetId="4">'Page 3'!$A$1:$D$30</definedName>
    <definedName name="_xlnm.Print_Area" localSheetId="5">'Page 4 '!$A$1:$G$33</definedName>
    <definedName name="_xlnm.Print_Area" localSheetId="6">'Page 5 '!$A$1:$F$31</definedName>
    <definedName name="_xlnm.Print_Area" localSheetId="7">'Page 6 '!$A$1:$I$28</definedName>
    <definedName name="_xlnm.Print_Area" localSheetId="8">'Page 7'!$A$1:$I$28</definedName>
    <definedName name="_xlnm.Print_Area" localSheetId="9">'Page 8'!$A$1:$F$46</definedName>
    <definedName name="_xlnm.Print_Area" localSheetId="10">'Page 9'!$A$1:$Q$17</definedName>
    <definedName name="_xlnm.Print_Area" localSheetId="20">'Page S-1 '!$A$1:$D$30</definedName>
    <definedName name="_xlnm.Print_Area" localSheetId="21">'Page S-2 '!$A$1:$G$40</definedName>
    <definedName name="_xlnm.Print_Area" localSheetId="22">'Page S-3 '!$A$1:$E$32</definedName>
    <definedName name="_xlnm.Print_Area" localSheetId="23">'Page S-4'!$A$1:$O$61</definedName>
    <definedName name="_xlnm.Print_Area" localSheetId="24">'Page S-5'!$A$1:$J$41</definedName>
    <definedName name="_xlnm.Print_Area" localSheetId="11">'Page W-1 '!$A$1:$E$32</definedName>
    <definedName name="_xlnm.Print_Area" localSheetId="12">'Page W-2'!$A$1:$G$40</definedName>
    <definedName name="_xlnm.Print_Area" localSheetId="13">'Page W-3 '!$A$1:$E$31</definedName>
    <definedName name="_xlnm.Print_Area" localSheetId="14">'Page W-4 '!$A$1:$N$37</definedName>
    <definedName name="_xlnm.Print_Area" localSheetId="15">'Page W-5'!$A$1:$O$81</definedName>
    <definedName name="_xlnm.Print_Area" localSheetId="17">'Page W-6 Pt 2'!$A$1:$F$21</definedName>
    <definedName name="_xlnm.Print_Area" localSheetId="16">'Page W-6 Pt1'!$A$1:$H$19</definedName>
    <definedName name="_xlnm.Print_Area" localSheetId="18">'Page W-7'!$A$1:$L$25</definedName>
    <definedName name="_xlnm.Print_Area" localSheetId="19">'Page W-8'!$A$1:$K$33</definedName>
    <definedName name="_xlnm.Print_Area" localSheetId="25">'Verification Page'!$A$1:$P$37</definedName>
    <definedName name="_xlnm.Print_Titles" localSheetId="23">'Page S-4'!$1:$6</definedName>
    <definedName name="_xlnm.Print_Titles" localSheetId="15">'Page W-5'!$1:$6</definedName>
    <definedName name="Z_1F4AFEE5_5BDD_4100_B0E9_57B262CA123C_.wvu.PrintArea" localSheetId="0" hidden="1">Cover!$A$1:$F$29</definedName>
    <definedName name="Z_1F4AFEE5_5BDD_4100_B0E9_57B262CA123C_.wvu.PrintArea" localSheetId="2" hidden="1">'Page 1 '!$A$1:$K$39</definedName>
    <definedName name="Z_1F4AFEE5_5BDD_4100_B0E9_57B262CA123C_.wvu.PrintArea" localSheetId="3" hidden="1">'Page 2'!$A$1:$N$36</definedName>
    <definedName name="Z_1F4AFEE5_5BDD_4100_B0E9_57B262CA123C_.wvu.PrintArea" localSheetId="5" hidden="1">'Page 4 '!$A$1:$G$32</definedName>
    <definedName name="Z_1F4AFEE5_5BDD_4100_B0E9_57B262CA123C_.wvu.PrintArea" localSheetId="6" hidden="1">'Page 5 '!$A$1:$F$31</definedName>
    <definedName name="Z_1F4AFEE5_5BDD_4100_B0E9_57B262CA123C_.wvu.PrintArea" localSheetId="7" hidden="1">'Page 6 '!$A$1:$I$27</definedName>
    <definedName name="Z_1F4AFEE5_5BDD_4100_B0E9_57B262CA123C_.wvu.PrintArea" localSheetId="8" hidden="1">'Page 7'!$A$1:$I$28</definedName>
    <definedName name="Z_1F4AFEE5_5BDD_4100_B0E9_57B262CA123C_.wvu.PrintArea" localSheetId="9" hidden="1">'Page 8'!$A$1:$E$46</definedName>
    <definedName name="Z_1F4AFEE5_5BDD_4100_B0E9_57B262CA123C_.wvu.PrintArea" localSheetId="10" hidden="1">'Page 9'!$A$1:$Q$17</definedName>
    <definedName name="Z_1F4AFEE5_5BDD_4100_B0E9_57B262CA123C_.wvu.PrintArea" localSheetId="20" hidden="1">'Page S-1 '!$A$1:$D$30</definedName>
    <definedName name="Z_1F4AFEE5_5BDD_4100_B0E9_57B262CA123C_.wvu.PrintArea" localSheetId="21" hidden="1">'Page S-2 '!$A$1:$G$40</definedName>
    <definedName name="Z_1F4AFEE5_5BDD_4100_B0E9_57B262CA123C_.wvu.PrintArea" localSheetId="22" hidden="1">'Page S-3 '!$A$1:$E$32</definedName>
    <definedName name="Z_1F4AFEE5_5BDD_4100_B0E9_57B262CA123C_.wvu.PrintArea" localSheetId="24" hidden="1">'Page S-5'!$A$1:$J$41</definedName>
    <definedName name="Z_1F4AFEE5_5BDD_4100_B0E9_57B262CA123C_.wvu.PrintArea" localSheetId="11" hidden="1">'Page W-1 '!$A$1:$E$32</definedName>
    <definedName name="Z_1F4AFEE5_5BDD_4100_B0E9_57B262CA123C_.wvu.PrintArea" localSheetId="12" hidden="1">'Page W-2'!$A$1:$G$40</definedName>
    <definedName name="Z_1F4AFEE5_5BDD_4100_B0E9_57B262CA123C_.wvu.PrintArea" localSheetId="13" hidden="1">'Page W-3 '!$A$1:$E$31</definedName>
    <definedName name="Z_1F4AFEE5_5BDD_4100_B0E9_57B262CA123C_.wvu.PrintArea" localSheetId="14" hidden="1">'Page W-4 '!$A$1:$N$36</definedName>
    <definedName name="Z_1F4AFEE5_5BDD_4100_B0E9_57B262CA123C_.wvu.PrintArea" localSheetId="17" hidden="1">'Page W-6 Pt 2'!$A$1:$F$19</definedName>
    <definedName name="Z_1F4AFEE5_5BDD_4100_B0E9_57B262CA123C_.wvu.PrintArea" localSheetId="16" hidden="1">'Page W-6 Pt1'!$A$1:$H$19</definedName>
    <definedName name="Z_1F4AFEE5_5BDD_4100_B0E9_57B262CA123C_.wvu.PrintArea" localSheetId="18" hidden="1">'Page W-7'!$A$1:$L$24</definedName>
    <definedName name="Z_1F4AFEE5_5BDD_4100_B0E9_57B262CA123C_.wvu.PrintArea" localSheetId="19" hidden="1">'Page W-8'!$A$1:$K$33</definedName>
    <definedName name="Z_1F4AFEE5_5BDD_4100_B0E9_57B262CA123C_.wvu.Rows" localSheetId="10" hidden="1">'Page 9'!$13:$13</definedName>
    <definedName name="Z_8AEB0925_4B6B_49D9_BF24_52C4A1AFFD3B_.wvu.PrintArea" localSheetId="0" hidden="1">Cover!$A$1:$F$30</definedName>
    <definedName name="Z_8AEB0925_4B6B_49D9_BF24_52C4A1AFFD3B_.wvu.PrintArea" localSheetId="2" hidden="1">'Page 1 '!$A$1:$K$39</definedName>
    <definedName name="Z_8AEB0925_4B6B_49D9_BF24_52C4A1AFFD3B_.wvu.PrintArea" localSheetId="3" hidden="1">'Page 2'!$A$1:$N$36</definedName>
    <definedName name="Z_8AEB0925_4B6B_49D9_BF24_52C4A1AFFD3B_.wvu.PrintArea" localSheetId="5" hidden="1">'Page 4 '!$A$1:$G$32</definedName>
    <definedName name="Z_8AEB0925_4B6B_49D9_BF24_52C4A1AFFD3B_.wvu.PrintArea" localSheetId="6" hidden="1">'Page 5 '!$A$1:$F$31</definedName>
    <definedName name="Z_8AEB0925_4B6B_49D9_BF24_52C4A1AFFD3B_.wvu.PrintArea" localSheetId="7" hidden="1">'Page 6 '!$A$1:$I$27</definedName>
    <definedName name="Z_8AEB0925_4B6B_49D9_BF24_52C4A1AFFD3B_.wvu.PrintArea" localSheetId="8" hidden="1">'Page 7'!$A$1:$I$28</definedName>
    <definedName name="Z_8AEB0925_4B6B_49D9_BF24_52C4A1AFFD3B_.wvu.PrintArea" localSheetId="9" hidden="1">'Page 8'!$A$1:$E$46</definedName>
    <definedName name="Z_8AEB0925_4B6B_49D9_BF24_52C4A1AFFD3B_.wvu.PrintArea" localSheetId="10" hidden="1">'Page 9'!$A$1:$Q$17</definedName>
    <definedName name="Z_8AEB0925_4B6B_49D9_BF24_52C4A1AFFD3B_.wvu.PrintArea" localSheetId="20" hidden="1">'Page S-1 '!$A$1:$D$30</definedName>
    <definedName name="Z_8AEB0925_4B6B_49D9_BF24_52C4A1AFFD3B_.wvu.PrintArea" localSheetId="21" hidden="1">'Page S-2 '!$A$1:$G$40</definedName>
    <definedName name="Z_8AEB0925_4B6B_49D9_BF24_52C4A1AFFD3B_.wvu.PrintArea" localSheetId="22" hidden="1">'Page S-3 '!$A$1:$E$32</definedName>
    <definedName name="Z_8AEB0925_4B6B_49D9_BF24_52C4A1AFFD3B_.wvu.PrintArea" localSheetId="24" hidden="1">'Page S-5'!$A$1:$J$41</definedName>
    <definedName name="Z_8AEB0925_4B6B_49D9_BF24_52C4A1AFFD3B_.wvu.PrintArea" localSheetId="11" hidden="1">'Page W-1 '!$A$1:$E$32</definedName>
    <definedName name="Z_8AEB0925_4B6B_49D9_BF24_52C4A1AFFD3B_.wvu.PrintArea" localSheetId="12" hidden="1">'Page W-2'!$A$1:$G$40</definedName>
    <definedName name="Z_8AEB0925_4B6B_49D9_BF24_52C4A1AFFD3B_.wvu.PrintArea" localSheetId="13" hidden="1">'Page W-3 '!$A$1:$E$31</definedName>
    <definedName name="Z_8AEB0925_4B6B_49D9_BF24_52C4A1AFFD3B_.wvu.PrintArea" localSheetId="14" hidden="1">'Page W-4 '!$A$1:$N$36</definedName>
    <definedName name="Z_8AEB0925_4B6B_49D9_BF24_52C4A1AFFD3B_.wvu.PrintArea" localSheetId="17" hidden="1">'Page W-6 Pt 2'!$A$1:$F$19</definedName>
    <definedName name="Z_8AEB0925_4B6B_49D9_BF24_52C4A1AFFD3B_.wvu.PrintArea" localSheetId="16" hidden="1">'Page W-6 Pt1'!$A$1:$H$19</definedName>
    <definedName name="Z_8AEB0925_4B6B_49D9_BF24_52C4A1AFFD3B_.wvu.PrintArea" localSheetId="18" hidden="1">'Page W-7'!$A$1:$L$24</definedName>
    <definedName name="Z_8AEB0925_4B6B_49D9_BF24_52C4A1AFFD3B_.wvu.PrintArea" localSheetId="19" hidden="1">'Page W-8'!$A$1:$K$33</definedName>
    <definedName name="Z_8AEB0925_4B6B_49D9_BF24_52C4A1AFFD3B_.wvu.Rows" localSheetId="10" hidden="1">'Page 9'!$13:$13</definedName>
  </definedNames>
  <calcPr calcId="145621"/>
</workbook>
</file>

<file path=xl/calcChain.xml><?xml version="1.0" encoding="utf-8"?>
<calcChain xmlns="http://schemas.openxmlformats.org/spreadsheetml/2006/main">
  <c r="J33" i="4" l="1"/>
  <c r="C2" i="4" l="1"/>
  <c r="F2" i="5"/>
  <c r="J22" i="28" l="1"/>
  <c r="J21" i="28"/>
  <c r="J20" i="28"/>
  <c r="J19" i="28"/>
  <c r="J18" i="28"/>
  <c r="F23" i="25" l="1"/>
  <c r="E23" i="25"/>
  <c r="G23" i="25"/>
  <c r="D23" i="25"/>
  <c r="G23" i="16"/>
  <c r="P5" i="13"/>
  <c r="D1" i="24" l="1"/>
  <c r="H4" i="22" l="1"/>
  <c r="D30" i="12" l="1"/>
  <c r="D31" i="12"/>
  <c r="D32" i="12"/>
  <c r="D33" i="12"/>
  <c r="D34" i="12"/>
  <c r="D35" i="12"/>
  <c r="N10" i="5" l="1"/>
  <c r="N9" i="5"/>
  <c r="N7" i="5"/>
  <c r="N8" i="5"/>
  <c r="N6" i="5"/>
  <c r="N11" i="5" l="1"/>
  <c r="I11" i="13" l="1"/>
  <c r="E11" i="8" s="1"/>
  <c r="J11" i="13" l="1"/>
  <c r="E12" i="8" s="1"/>
  <c r="P1" i="29"/>
  <c r="J38" i="28"/>
  <c r="C2" i="20"/>
  <c r="C24" i="4" l="1"/>
  <c r="J1" i="4"/>
  <c r="D21" i="12" l="1"/>
  <c r="N60" i="19" l="1"/>
  <c r="L60" i="19"/>
  <c r="G15" i="16" l="1"/>
  <c r="G30" i="16" s="1"/>
  <c r="I25" i="11" l="1"/>
  <c r="E23" i="14" l="1"/>
  <c r="D2" i="19" l="1"/>
  <c r="O1" i="19"/>
  <c r="N33" i="18"/>
  <c r="D20" i="24" l="1"/>
  <c r="E32" i="12" l="1"/>
  <c r="E42" i="12"/>
  <c r="D42" i="12"/>
  <c r="E31" i="12" l="1"/>
  <c r="E34" i="12" s="1"/>
  <c r="E35" i="12" s="1"/>
  <c r="E33" i="12"/>
  <c r="E30" i="12"/>
  <c r="E16" i="8" l="1"/>
  <c r="G15" i="25" l="1"/>
  <c r="G30" i="25" s="1"/>
  <c r="E21" i="8" l="1"/>
  <c r="J29" i="4" l="1"/>
  <c r="O9" i="19" l="1"/>
  <c r="H9" i="22" l="1"/>
  <c r="H13" i="22"/>
  <c r="H12" i="22"/>
  <c r="H8" i="22"/>
  <c r="H6" i="22"/>
  <c r="H5" i="22"/>
  <c r="K8" i="19"/>
  <c r="K9" i="19"/>
  <c r="O8" i="19"/>
  <c r="N11" i="13"/>
  <c r="D23" i="24" s="1"/>
  <c r="G27" i="4" l="1"/>
  <c r="O1" i="27"/>
  <c r="D2" i="27"/>
  <c r="C2" i="26"/>
  <c r="E1" i="26"/>
  <c r="N1" i="5"/>
  <c r="O48" i="27" l="1"/>
  <c r="O49" i="27"/>
  <c r="E24" i="11" l="1"/>
  <c r="N50" i="27"/>
  <c r="D19" i="24" s="1"/>
  <c r="L50" i="27"/>
  <c r="J50" i="27"/>
  <c r="I50" i="27"/>
  <c r="H50" i="27"/>
  <c r="G50" i="27"/>
  <c r="F50" i="27"/>
  <c r="G34" i="25"/>
  <c r="E28" i="26"/>
  <c r="D22" i="24" s="1"/>
  <c r="E16" i="17"/>
  <c r="E23" i="9"/>
  <c r="D8" i="24" s="1"/>
  <c r="G34" i="4" l="1"/>
  <c r="M6" i="18"/>
  <c r="H10" i="22" l="1"/>
  <c r="H14" i="22" s="1"/>
  <c r="O10" i="19" l="1"/>
  <c r="K13" i="18" l="1"/>
  <c r="K12" i="18"/>
  <c r="K11" i="18"/>
  <c r="K10" i="18"/>
  <c r="G34" i="16" l="1"/>
  <c r="G35" i="16" s="1"/>
  <c r="E13" i="14"/>
  <c r="E8" i="14" l="1"/>
  <c r="G28" i="4"/>
  <c r="G29" i="4" s="1"/>
  <c r="C2" i="12"/>
  <c r="E20" i="12"/>
  <c r="D20" i="12"/>
  <c r="D1" i="7" l="1"/>
  <c r="F1" i="6"/>
  <c r="I24" i="9" l="1"/>
  <c r="D23" i="16" l="1"/>
  <c r="F2" i="29" l="1"/>
  <c r="H23" i="29"/>
  <c r="N23" i="29"/>
  <c r="J1" i="28"/>
  <c r="C2" i="28"/>
  <c r="A25" i="28"/>
  <c r="A26" i="28" s="1"/>
  <c r="A27" i="28" s="1"/>
  <c r="K8" i="27"/>
  <c r="O8" i="27"/>
  <c r="K9" i="27"/>
  <c r="O9" i="27"/>
  <c r="K10" i="27"/>
  <c r="O10" i="27"/>
  <c r="K12" i="27"/>
  <c r="O12" i="27"/>
  <c r="K13" i="27"/>
  <c r="O13" i="27"/>
  <c r="K15" i="27"/>
  <c r="O15" i="27"/>
  <c r="K16" i="27"/>
  <c r="O16" i="27"/>
  <c r="K17" i="27"/>
  <c r="O17" i="27"/>
  <c r="K18" i="27"/>
  <c r="O18" i="27"/>
  <c r="K19" i="27"/>
  <c r="O19" i="27"/>
  <c r="K20" i="27"/>
  <c r="O20" i="27"/>
  <c r="K21" i="27"/>
  <c r="O21" i="27"/>
  <c r="K23" i="27"/>
  <c r="O23" i="27"/>
  <c r="K24" i="27"/>
  <c r="O24" i="27"/>
  <c r="K25" i="27"/>
  <c r="O25" i="27"/>
  <c r="K26" i="27"/>
  <c r="O26" i="27"/>
  <c r="K28" i="27"/>
  <c r="O28" i="27"/>
  <c r="K29" i="27"/>
  <c r="O29" i="27"/>
  <c r="K30" i="27"/>
  <c r="O30" i="27"/>
  <c r="K31" i="27"/>
  <c r="O31" i="27"/>
  <c r="K33" i="27"/>
  <c r="O33" i="27"/>
  <c r="K34" i="27"/>
  <c r="O34" i="27"/>
  <c r="K35" i="27"/>
  <c r="O35" i="27"/>
  <c r="K36" i="27"/>
  <c r="O36" i="27"/>
  <c r="K38" i="27"/>
  <c r="O38" i="27"/>
  <c r="K39" i="27"/>
  <c r="O39" i="27"/>
  <c r="K40" i="27"/>
  <c r="O40" i="27"/>
  <c r="K41" i="27"/>
  <c r="O41" i="27"/>
  <c r="K42" i="27"/>
  <c r="O42" i="27"/>
  <c r="K43" i="27"/>
  <c r="O43" i="27"/>
  <c r="K44" i="27"/>
  <c r="O44" i="27"/>
  <c r="K45" i="27"/>
  <c r="O45" i="27"/>
  <c r="K46" i="27"/>
  <c r="O46" i="27"/>
  <c r="K47" i="27"/>
  <c r="O47" i="27"/>
  <c r="K48" i="27"/>
  <c r="K49" i="27"/>
  <c r="E18" i="26"/>
  <c r="D11" i="24" s="1"/>
  <c r="A21" i="26"/>
  <c r="A22" i="26" s="1"/>
  <c r="A23" i="26" s="1"/>
  <c r="A24" i="26" s="1"/>
  <c r="A25" i="26" s="1"/>
  <c r="A26" i="26" s="1"/>
  <c r="A27" i="26" s="1"/>
  <c r="A28" i="26" s="1"/>
  <c r="G1" i="25"/>
  <c r="C2" i="25"/>
  <c r="D15" i="25"/>
  <c r="E15" i="25"/>
  <c r="C2" i="24"/>
  <c r="D17" i="24"/>
  <c r="H3" i="23"/>
  <c r="J3" i="23"/>
  <c r="H4" i="23"/>
  <c r="H5" i="23"/>
  <c r="H6" i="23"/>
  <c r="H7" i="23"/>
  <c r="H8" i="23"/>
  <c r="H9" i="23"/>
  <c r="H10" i="23"/>
  <c r="H11" i="23"/>
  <c r="H12" i="23"/>
  <c r="H13" i="23"/>
  <c r="H14" i="23"/>
  <c r="H15" i="23"/>
  <c r="E16" i="23"/>
  <c r="F16" i="23"/>
  <c r="G16" i="23"/>
  <c r="G21" i="23"/>
  <c r="B22" i="23"/>
  <c r="G22" i="23"/>
  <c r="B23" i="23"/>
  <c r="G23" i="23"/>
  <c r="B24" i="23"/>
  <c r="G24" i="23"/>
  <c r="B26" i="23"/>
  <c r="G26" i="23"/>
  <c r="B27" i="23"/>
  <c r="G27" i="23"/>
  <c r="B28" i="23"/>
  <c r="G28" i="23"/>
  <c r="B29" i="23"/>
  <c r="G29" i="23"/>
  <c r="B30" i="23"/>
  <c r="D30" i="23"/>
  <c r="E30" i="23"/>
  <c r="F30" i="23"/>
  <c r="K30" i="23"/>
  <c r="K3" i="22"/>
  <c r="E10" i="22"/>
  <c r="E14" i="22" s="1"/>
  <c r="F10" i="22"/>
  <c r="F14" i="22" s="1"/>
  <c r="G10" i="22"/>
  <c r="G14" i="22" s="1"/>
  <c r="IV10" i="22"/>
  <c r="L21" i="22"/>
  <c r="F1" i="21"/>
  <c r="C2" i="21"/>
  <c r="H1" i="20"/>
  <c r="K10" i="19"/>
  <c r="K12" i="19"/>
  <c r="O12" i="19"/>
  <c r="K13" i="19"/>
  <c r="O13" i="19"/>
  <c r="K14" i="19"/>
  <c r="O14" i="19"/>
  <c r="K15" i="19"/>
  <c r="O15" i="19"/>
  <c r="K16" i="19"/>
  <c r="O16" i="19"/>
  <c r="K17" i="19"/>
  <c r="O17" i="19"/>
  <c r="K18" i="19"/>
  <c r="O18" i="19"/>
  <c r="K19" i="19"/>
  <c r="O19" i="19"/>
  <c r="K21" i="19"/>
  <c r="O21" i="19"/>
  <c r="K22" i="19"/>
  <c r="O22" i="19"/>
  <c r="K23" i="19"/>
  <c r="O23" i="19"/>
  <c r="K24" i="19"/>
  <c r="O24" i="19"/>
  <c r="K25" i="19"/>
  <c r="O25" i="19"/>
  <c r="K26" i="19"/>
  <c r="O26" i="19"/>
  <c r="K27" i="19"/>
  <c r="O27" i="19"/>
  <c r="K28" i="19"/>
  <c r="O28" i="19"/>
  <c r="K29" i="19"/>
  <c r="O29" i="19"/>
  <c r="K32" i="19"/>
  <c r="O32" i="19"/>
  <c r="K33" i="19"/>
  <c r="O33" i="19"/>
  <c r="K34" i="19"/>
  <c r="O34" i="19"/>
  <c r="K36" i="19"/>
  <c r="O36" i="19"/>
  <c r="K37" i="19"/>
  <c r="O37" i="19"/>
  <c r="K38" i="19"/>
  <c r="O38" i="19"/>
  <c r="K39" i="19"/>
  <c r="O39" i="19"/>
  <c r="K40" i="19"/>
  <c r="O40" i="19"/>
  <c r="K41" i="19"/>
  <c r="O41" i="19"/>
  <c r="K42" i="19"/>
  <c r="O42" i="19"/>
  <c r="K43" i="19"/>
  <c r="O43" i="19"/>
  <c r="K44" i="19"/>
  <c r="O44" i="19"/>
  <c r="K45" i="19"/>
  <c r="O45" i="19"/>
  <c r="K47" i="19"/>
  <c r="O47" i="19"/>
  <c r="K48" i="19"/>
  <c r="O48" i="19"/>
  <c r="K49" i="19"/>
  <c r="O49" i="19"/>
  <c r="K50" i="19"/>
  <c r="O50" i="19"/>
  <c r="K51" i="19"/>
  <c r="O51" i="19"/>
  <c r="K52" i="19"/>
  <c r="O52" i="19"/>
  <c r="K53" i="19"/>
  <c r="O53" i="19"/>
  <c r="K55" i="19"/>
  <c r="O55" i="19"/>
  <c r="K56" i="19"/>
  <c r="O56" i="19"/>
  <c r="K57" i="19"/>
  <c r="O57" i="19"/>
  <c r="K58" i="19"/>
  <c r="O58" i="19"/>
  <c r="K59" i="19"/>
  <c r="O59" i="19"/>
  <c r="F60" i="19"/>
  <c r="G60" i="19"/>
  <c r="H60" i="19"/>
  <c r="I60" i="19"/>
  <c r="J60" i="19"/>
  <c r="K14" i="18"/>
  <c r="K15" i="18"/>
  <c r="K16" i="18"/>
  <c r="K17" i="18"/>
  <c r="K18" i="18"/>
  <c r="K19" i="18"/>
  <c r="K20" i="18"/>
  <c r="K21" i="18"/>
  <c r="G22" i="18"/>
  <c r="H22" i="18"/>
  <c r="I22" i="18"/>
  <c r="J22" i="18"/>
  <c r="E1" i="17"/>
  <c r="C2" i="17"/>
  <c r="E26" i="17"/>
  <c r="E25" i="14" s="1"/>
  <c r="G1" i="16"/>
  <c r="C2" i="16"/>
  <c r="D15" i="16"/>
  <c r="E15" i="16"/>
  <c r="E23" i="16"/>
  <c r="F23" i="16"/>
  <c r="E1" i="14"/>
  <c r="C3" i="14"/>
  <c r="L11" i="13"/>
  <c r="M11" i="13"/>
  <c r="E26" i="14" s="1"/>
  <c r="Q11" i="13"/>
  <c r="E1" i="12"/>
  <c r="D14" i="12"/>
  <c r="E14" i="12"/>
  <c r="E21" i="12" s="1"/>
  <c r="E20" i="8" s="1"/>
  <c r="H6" i="11"/>
  <c r="C24" i="11"/>
  <c r="E19" i="14" s="1"/>
  <c r="D24" i="11"/>
  <c r="F24" i="11"/>
  <c r="H6" i="9"/>
  <c r="C23" i="9"/>
  <c r="D23" i="9"/>
  <c r="E10" i="14" s="1"/>
  <c r="F23" i="9"/>
  <c r="E1" i="8"/>
  <c r="C2" i="8"/>
  <c r="C2" i="7"/>
  <c r="C3" i="6"/>
  <c r="N23" i="5"/>
  <c r="J35" i="4"/>
  <c r="O60" i="19" l="1"/>
  <c r="K50" i="27"/>
  <c r="F17" i="6" s="1"/>
  <c r="H16" i="23"/>
  <c r="G30" i="23"/>
  <c r="K60" i="19"/>
  <c r="K22" i="18"/>
  <c r="O50" i="27"/>
  <c r="F18" i="6" s="1"/>
  <c r="F10" i="6" l="1"/>
  <c r="F19" i="6"/>
  <c r="E22" i="8"/>
  <c r="D25" i="24"/>
  <c r="F11" i="6"/>
  <c r="F12" i="6" l="1"/>
  <c r="F28" i="6" s="1"/>
  <c r="E22" i="14" l="1"/>
  <c r="E28" i="14" s="1"/>
  <c r="E29" i="14" s="1"/>
  <c r="E15" i="8"/>
  <c r="E17" i="8" s="1"/>
  <c r="E27" i="8" s="1"/>
  <c r="G35" i="25"/>
  <c r="D6" i="24" s="1"/>
  <c r="D26" i="24" s="1"/>
  <c r="G33" i="4"/>
  <c r="G35" i="4" s="1"/>
</calcChain>
</file>

<file path=xl/sharedStrings.xml><?xml version="1.0" encoding="utf-8"?>
<sst xmlns="http://schemas.openxmlformats.org/spreadsheetml/2006/main" count="1136" uniqueCount="781">
  <si>
    <t>Highly Confidential</t>
  </si>
  <si>
    <t>Public</t>
  </si>
  <si>
    <t>(To be used when filing under seal.)</t>
  </si>
  <si>
    <r>
      <t>Non-Public Submission</t>
    </r>
    <r>
      <rPr>
        <sz val="12"/>
        <rFont val="Arial"/>
        <family val="2"/>
      </rPr>
      <t xml:space="preserve"> </t>
    </r>
    <r>
      <rPr>
        <i/>
        <sz val="10"/>
        <rFont val="Arial"/>
        <family val="2"/>
      </rPr>
      <t>(Highly Confidential / Filed Under Seal</t>
    </r>
    <r>
      <rPr>
        <sz val="10"/>
        <rFont val="Arial"/>
        <family val="2"/>
      </rPr>
      <t>)</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</si>
  <si>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r>
      <t>Public Submission</t>
    </r>
    <r>
      <rPr>
        <b/>
        <sz val="14"/>
        <color rgb="FFFF0000"/>
        <rFont val="Arial"/>
        <family val="2"/>
      </rPr>
      <t xml:space="preserve"> </t>
    </r>
    <r>
      <rPr>
        <sz val="11"/>
        <rFont val="Arial"/>
        <family val="2"/>
      </rPr>
      <t>(</t>
    </r>
    <r>
      <rPr>
        <i/>
        <sz val="10"/>
        <rFont val="Arial"/>
        <family val="2"/>
      </rPr>
      <t>NOT Highly Confidential)</t>
    </r>
  </si>
  <si>
    <t xml:space="preserve"> </t>
  </si>
  <si>
    <t>Sewer Service Provider</t>
  </si>
  <si>
    <t>January 1 - December 31,</t>
  </si>
  <si>
    <t>MISSOURI PUBLIC SERVICE COMMISSION</t>
  </si>
  <si>
    <t>TO THE</t>
  </si>
  <si>
    <t>(Fewer than 8,000 customers)</t>
  </si>
  <si>
    <t>SMALL COMPANY</t>
  </si>
  <si>
    <t>WATER and/or SEWER ANNUAL REPORT</t>
  </si>
  <si>
    <t>Do not abbreviate and include any Commission approved
 AKA/DBA/Fictitious Name, if applicable.</t>
  </si>
  <si>
    <t>OR</t>
  </si>
  <si>
    <t>INSTRUCTIONS - VERIFICATION  PAGE</t>
  </si>
  <si>
    <t>INSTRUCTIONS - PAGES W-5 and/or S-4</t>
  </si>
  <si>
    <t>INSTRUCTIONS - PAGE W-4</t>
  </si>
  <si>
    <t>INSTRUCTIONS - PAGES W-1, W-2, W-3 and/or S-1, S-2, S-3</t>
  </si>
  <si>
    <t xml:space="preserve">     Line 4 is the recording of new contributions for this year.</t>
  </si>
  <si>
    <t>INSTRUCTIONS - PAGE 5</t>
  </si>
  <si>
    <t>INSTRUCTIONS - PAGE 4</t>
  </si>
  <si>
    <t>INSTRUCTIONS - PAGE 3</t>
  </si>
  <si>
    <t xml:space="preserve">     On Line 4, provide the mailing address if different than Line 3. </t>
  </si>
  <si>
    <t>INSTRUCTIONS - PAGE 1</t>
  </si>
  <si>
    <t>INSTRUCTIONS - COVER PAGE</t>
  </si>
  <si>
    <t>Indicates formula cell(s)</t>
  </si>
  <si>
    <t>Indicates a link to or from another worksheet within workbook</t>
  </si>
  <si>
    <t>**</t>
  </si>
  <si>
    <t>Total Company</t>
  </si>
  <si>
    <t>MO Jurisdictional</t>
  </si>
  <si>
    <t>Sewer Revenues</t>
  </si>
  <si>
    <t>Water Revenues</t>
  </si>
  <si>
    <t xml:space="preserve">          ( BOTH COLUMNS MUST BE COMPLETED)</t>
  </si>
  <si>
    <t>E-mail Address</t>
  </si>
  <si>
    <t>Telephone Number</t>
  </si>
  <si>
    <t>Zip</t>
  </si>
  <si>
    <t>State</t>
  </si>
  <si>
    <t>City</t>
  </si>
  <si>
    <t>Street Address</t>
  </si>
  <si>
    <t>Mailing Address</t>
  </si>
  <si>
    <t>Company Phone Number:</t>
  </si>
  <si>
    <t xml:space="preserve">Company Mailing Address: </t>
  </si>
  <si>
    <t>Company Street Address:</t>
  </si>
  <si>
    <t>2a</t>
  </si>
  <si>
    <t>Company Name:</t>
  </si>
  <si>
    <t>For the calendar year of January 1 - December 31,</t>
  </si>
  <si>
    <t>Name of Person Holding Office</t>
  </si>
  <si>
    <t>Identify the principal or general officers of the company at the end of the year.  Please include an additional sheet, if enough space is not provided on this page, to completely provide the requested information.</t>
  </si>
  <si>
    <t>Number of Votes 
(b)</t>
  </si>
  <si>
    <t>Names and Addresses
(a)</t>
  </si>
  <si>
    <r>
      <t xml:space="preserve">Report below the </t>
    </r>
    <r>
      <rPr>
        <b/>
        <sz val="10"/>
        <rFont val="Arial"/>
        <family val="2"/>
      </rPr>
      <t>NAMES</t>
    </r>
    <r>
      <rPr>
        <sz val="10"/>
        <rFont val="Arial"/>
        <family val="2"/>
      </rPr>
      <t xml:space="preserve"> and </t>
    </r>
    <r>
      <rPr>
        <b/>
        <sz val="10"/>
        <rFont val="Arial"/>
        <family val="2"/>
      </rPr>
      <t xml:space="preserve">ADDRESSES </t>
    </r>
    <r>
      <rPr>
        <sz val="10"/>
        <rFont val="Arial"/>
        <family val="2"/>
      </rPr>
      <t xml:space="preserve">of the 10 stockholders who, at the end of the year, had the greatest voting powers in the respondent, </t>
    </r>
    <r>
      <rPr>
        <b/>
        <sz val="10"/>
        <rFont val="Arial"/>
        <family val="2"/>
      </rPr>
      <t>AND STATE THE NUMBER OF VOTES</t>
    </r>
    <r>
      <rPr>
        <sz val="10"/>
        <rFont val="Arial"/>
        <family val="2"/>
      </rPr>
      <t xml:space="preserve"> each would have had a right to cast on that date.  If any such holder held in trust, give the nature of the trust and the beneficial owner.  Show also total votes of </t>
    </r>
    <r>
      <rPr>
        <b/>
        <sz val="10"/>
        <rFont val="Arial"/>
        <family val="2"/>
      </rPr>
      <t>ALL</t>
    </r>
    <r>
      <rPr>
        <sz val="10"/>
        <rFont val="Arial"/>
        <family val="2"/>
      </rPr>
      <t xml:space="preserve"> securities with voting powers.</t>
    </r>
  </si>
  <si>
    <t>SECURITY HOLDERS AND VOTING POWERS</t>
  </si>
  <si>
    <t>Class and Series of Stock
(a)</t>
  </si>
  <si>
    <t>Indicates a link to another worksheet within workbook</t>
  </si>
  <si>
    <t>*</t>
  </si>
  <si>
    <r>
      <t xml:space="preserve">Other Assets </t>
    </r>
    <r>
      <rPr>
        <strike/>
        <sz val="10"/>
        <color rgb="FFFF0000"/>
        <rFont val="Arial"/>
        <family val="2"/>
      </rPr>
      <t/>
    </r>
  </si>
  <si>
    <t>Cash</t>
  </si>
  <si>
    <r>
      <t>Other Plant</t>
    </r>
    <r>
      <rPr>
        <sz val="9"/>
        <rFont val="Arial"/>
        <family val="2"/>
      </rPr>
      <t xml:space="preserve"> </t>
    </r>
  </si>
  <si>
    <t>Sewer Plant Acquisition Adjustment</t>
  </si>
  <si>
    <r>
      <t>Sewer Plant Held for Future Use</t>
    </r>
    <r>
      <rPr>
        <sz val="9"/>
        <rFont val="Arial"/>
        <family val="2"/>
      </rPr>
      <t/>
    </r>
  </si>
  <si>
    <t>Sewer Construction Work in Progress</t>
  </si>
  <si>
    <t xml:space="preserve">Sewer Materials and Supplies </t>
  </si>
  <si>
    <t>Water Plant Acquisition Adjustment</t>
  </si>
  <si>
    <t xml:space="preserve">Water Plant Held for Future Use </t>
  </si>
  <si>
    <t>Water Construction Work in Progress</t>
  </si>
  <si>
    <t>Amount
(b)</t>
  </si>
  <si>
    <t>Account Description
(a)</t>
  </si>
  <si>
    <t>BALANCE SHEET
WATER AND SEWER OPERATIONS
ASSETS</t>
  </si>
  <si>
    <t xml:space="preserve">   Total Equity and Liabilities*</t>
  </si>
  <si>
    <t xml:space="preserve">       </t>
  </si>
  <si>
    <r>
      <t xml:space="preserve">Deferred Taxes - Other  </t>
    </r>
    <r>
      <rPr>
        <i/>
        <strike/>
        <sz val="9"/>
        <color rgb="FFFF0000"/>
        <rFont val="Arial"/>
        <family val="2"/>
      </rPr>
      <t/>
    </r>
  </si>
  <si>
    <t>Deferred Taxes - ITC</t>
  </si>
  <si>
    <t>Sewer Advances for Construction</t>
  </si>
  <si>
    <t>Sewer Customer Deposits</t>
  </si>
  <si>
    <t>Water Advances for Construction</t>
  </si>
  <si>
    <t>Water Customer Deposits</t>
  </si>
  <si>
    <t>Retained Earnings</t>
  </si>
  <si>
    <t>BALANCE SHEET
WATER AND SEWER OPERATIONS
EQUITY AND LIABILITIES</t>
  </si>
  <si>
    <t>(Total to Pg. S-1)</t>
  </si>
  <si>
    <t>(Total to Pg. W-1)</t>
  </si>
  <si>
    <t xml:space="preserve">Page 6 </t>
  </si>
  <si>
    <t>Total</t>
  </si>
  <si>
    <t>Capitalized
Payroll
(e)</t>
  </si>
  <si>
    <t>Sewer
Expense
(d)</t>
  </si>
  <si>
    <t>Water
Expense
(c)</t>
  </si>
  <si>
    <t>Total Utility
Compensation 
(b)</t>
  </si>
  <si>
    <t>Payroll Charged To:</t>
  </si>
  <si>
    <t>Name and Title
(a)</t>
  </si>
  <si>
    <t xml:space="preserve">  Company Name:</t>
  </si>
  <si>
    <t>Page 7</t>
  </si>
  <si>
    <t>Capitalized
(e)</t>
  </si>
  <si>
    <t>Expensed
(d)</t>
  </si>
  <si>
    <t>Capitalized
(c)</t>
  </si>
  <si>
    <t>Expensed
(b)</t>
  </si>
  <si>
    <t>Sewer</t>
  </si>
  <si>
    <t>Water</t>
  </si>
  <si>
    <t>Amount of Payments:</t>
  </si>
  <si>
    <t>Name of Recipient and Description of Service
(a)</t>
  </si>
  <si>
    <t>(Total to Pg. 5)</t>
  </si>
  <si>
    <t xml:space="preserve">Balance at End of Year  </t>
  </si>
  <si>
    <t>Sewer
(c)</t>
  </si>
  <si>
    <t>Water
(b)</t>
  </si>
  <si>
    <t>(a)</t>
  </si>
  <si>
    <t>Attached Method</t>
  </si>
  <si>
    <r>
      <t>Balance at End of Year</t>
    </r>
    <r>
      <rPr>
        <sz val="8"/>
        <color theme="1"/>
        <rFont val="Arial"/>
        <family val="2"/>
      </rPr>
      <t/>
    </r>
  </si>
  <si>
    <t>Percentage Contributions to Plant</t>
  </si>
  <si>
    <t>Distribution Method</t>
  </si>
  <si>
    <t>(Please identify as Account Number 271A)</t>
  </si>
  <si>
    <t>AMORTIZATION OF CONTRIBUTIONS IN AID OF CONSTRUCTION</t>
  </si>
  <si>
    <t>Retire and cap off service connection, but no connection fee money returned  = no entry here</t>
  </si>
  <si>
    <t xml:space="preserve">LESS: </t>
  </si>
  <si>
    <t xml:space="preserve">PLUS:  </t>
  </si>
  <si>
    <t>CONTRIBUTIONS IN AID OF CONSTRUCTION</t>
  </si>
  <si>
    <t>Page 9</t>
  </si>
  <si>
    <t>Page 10</t>
  </si>
  <si>
    <t xml:space="preserve">For the calendar year of January 1 - December 31, </t>
  </si>
  <si>
    <t>Interest Paid -
Charged To:</t>
  </si>
  <si>
    <t>INTEREST EXPENSE, NOTES PAYABLE, BONDS, BANK LOANS AND OTHER DEBTS</t>
  </si>
  <si>
    <t>Total Operating Expenses</t>
  </si>
  <si>
    <t xml:space="preserve">Other Expenses </t>
  </si>
  <si>
    <t>Amortization Expense</t>
  </si>
  <si>
    <t>Regulatory Commission Expenses</t>
  </si>
  <si>
    <t>Insurance Expense</t>
  </si>
  <si>
    <t>Transportation Expenses</t>
  </si>
  <si>
    <t>Supplies and Expenses</t>
  </si>
  <si>
    <t>Billing Expenses</t>
  </si>
  <si>
    <r>
      <t>Plant Operations Expenses</t>
    </r>
    <r>
      <rPr>
        <sz val="8"/>
        <rFont val="Arial"/>
        <family val="2"/>
      </rPr>
      <t xml:space="preserve"> </t>
    </r>
    <r>
      <rPr>
        <i/>
        <sz val="9"/>
        <rFont val="Arial"/>
        <family val="2"/>
      </rPr>
      <t>(From Pg. W-3, Line 12)</t>
    </r>
  </si>
  <si>
    <t>Purchased Water</t>
  </si>
  <si>
    <t>Employee Pensions and Benefits</t>
  </si>
  <si>
    <t>Operating Expenses</t>
  </si>
  <si>
    <t>WATER OPERATING REVENUES, EXPENSES AND STATISTICS</t>
  </si>
  <si>
    <t>Total Operating Revenues should match Statement of Revenue (MOPSC Assessment).</t>
  </si>
  <si>
    <t>(Total to Pg. W-1 
and Pg. 1)</t>
  </si>
  <si>
    <t>Rent Income</t>
  </si>
  <si>
    <t xml:space="preserve">Other Revenue </t>
  </si>
  <si>
    <t>Reconnect Fees</t>
  </si>
  <si>
    <t>Inspection Fees</t>
  </si>
  <si>
    <t>Late Payment Fees</t>
  </si>
  <si>
    <t>Other</t>
  </si>
  <si>
    <t>2" Meter</t>
  </si>
  <si>
    <t>1 1/2" Meter</t>
  </si>
  <si>
    <t>1" Meter</t>
  </si>
  <si>
    <t>3/4" Meter</t>
  </si>
  <si>
    <t>5/8" Meter</t>
  </si>
  <si>
    <t>Metered Sales of Water</t>
  </si>
  <si>
    <t>XXXX</t>
  </si>
  <si>
    <r>
      <t>Other</t>
    </r>
    <r>
      <rPr>
        <i/>
        <sz val="10"/>
        <rFont val="Arial"/>
        <family val="2"/>
      </rPr>
      <t xml:space="preserve"> </t>
    </r>
  </si>
  <si>
    <t>Other Sales to Public Authorities</t>
  </si>
  <si>
    <t>Commercial</t>
  </si>
  <si>
    <t>Residential - Mobile Homes</t>
  </si>
  <si>
    <t>Residential - Apartments</t>
  </si>
  <si>
    <t>Residential - Single Family</t>
  </si>
  <si>
    <t>Unmetered Sales of Water</t>
  </si>
  <si>
    <t>End
of Year
(c)</t>
  </si>
  <si>
    <t>Beginning
of Year
(b)</t>
  </si>
  <si>
    <t>Revenue
Amount
(e)</t>
  </si>
  <si>
    <t>No. of
Customers</t>
  </si>
  <si>
    <t>(Please indicate if metered amounts are in cubic feet measurements.)</t>
  </si>
  <si>
    <r>
      <t xml:space="preserve">WATER OPERATING REVENUES, EXPENSES AND STATISTICS </t>
    </r>
    <r>
      <rPr>
        <b/>
        <u/>
        <sz val="9"/>
        <rFont val="Arial"/>
        <family val="2"/>
      </rPr>
      <t>(</t>
    </r>
    <r>
      <rPr>
        <b/>
        <i/>
        <u/>
        <sz val="9"/>
        <rFont val="Arial"/>
        <family val="2"/>
      </rPr>
      <t>Continued</t>
    </r>
    <r>
      <rPr>
        <b/>
        <u/>
        <sz val="9"/>
        <rFont val="Arial"/>
        <family val="2"/>
      </rPr>
      <t>)</t>
    </r>
  </si>
  <si>
    <t>Total Tax Expenses</t>
  </si>
  <si>
    <t>Tax Expense - Investment Tax Credits</t>
  </si>
  <si>
    <t>Tax Expense - State Income Taxes</t>
  </si>
  <si>
    <t>Tax Expense - Federal Income Taxes</t>
  </si>
  <si>
    <t>Tax Expense - Franchise Taxes</t>
  </si>
  <si>
    <t>Tax Expense - Payroll Taxes</t>
  </si>
  <si>
    <t>Tax Expense - Property Taxes</t>
  </si>
  <si>
    <t>Tax Expenses</t>
  </si>
  <si>
    <t>(Total to Page W-1)</t>
  </si>
  <si>
    <t>Total Plant Operations Expenses</t>
  </si>
  <si>
    <t>Water Testing Expenses</t>
  </si>
  <si>
    <t>Chemicals</t>
  </si>
  <si>
    <r>
      <t>Fuel or Power Purchases for Pumping</t>
    </r>
    <r>
      <rPr>
        <sz val="9"/>
        <rFont val="Arial"/>
        <family val="2"/>
      </rPr>
      <t xml:space="preserve"> </t>
    </r>
    <r>
      <rPr>
        <i/>
        <sz val="9"/>
        <rFont val="Arial"/>
        <family val="2"/>
      </rPr>
      <t>(i.e., Electric Bills, etc.)</t>
    </r>
  </si>
  <si>
    <t>Repairs of Water Plant - Equipment Repair</t>
  </si>
  <si>
    <t>Repairs of Water Plant - Water Line Repair</t>
  </si>
  <si>
    <t>Repairs of Water Plant - Well Repair</t>
  </si>
  <si>
    <t>Repairs of Water Plant - Pump Repair</t>
  </si>
  <si>
    <t>Plant Operations Expenses</t>
  </si>
  <si>
    <t>Amount
 (b)</t>
  </si>
  <si>
    <r>
      <t xml:space="preserve">WATER OPERATING REVENUES, EXPENSES AND STATISTICS </t>
    </r>
    <r>
      <rPr>
        <b/>
        <i/>
        <u/>
        <sz val="9"/>
        <rFont val="Arial"/>
        <family val="2"/>
      </rPr>
      <t>(Continued)</t>
    </r>
  </si>
  <si>
    <t xml:space="preserve">Company Name:  </t>
  </si>
  <si>
    <t>Page W-4</t>
  </si>
  <si>
    <t>Quantity</t>
  </si>
  <si>
    <t>Phone Number</t>
  </si>
  <si>
    <t>Address</t>
  </si>
  <si>
    <t>Name of Reseller</t>
  </si>
  <si>
    <t>If Water is Sold to Other Utilities for Resale, List Names, Addresses, Phone Numbers and Quantities Below:</t>
  </si>
  <si>
    <t>Range of Pressure in the Mains as Measured at the Highest Point on System:</t>
  </si>
  <si>
    <t xml:space="preserve">Minimum:  </t>
  </si>
  <si>
    <t>Maximum Quantity Supplied to the System in Any One Day:</t>
  </si>
  <si>
    <t>(d)</t>
  </si>
  <si>
    <t>(c)</t>
  </si>
  <si>
    <t>(b)</t>
  </si>
  <si>
    <t>(Omit 000's in reporting number of gallons or cubic feet of water.  Use additional sheets if necessary.)</t>
  </si>
  <si>
    <t>PUMPING AND PURCHASED WATER STATISTICS</t>
  </si>
  <si>
    <t>The depreciation expense formula provided is only an approximation assuming all activity for the year occurred mid year.</t>
  </si>
  <si>
    <t>(Total to Pg. 4)</t>
  </si>
  <si>
    <t>(Total to Pages 4 &amp; 9)</t>
  </si>
  <si>
    <t>Totals</t>
  </si>
  <si>
    <t>Total Water Utility Plant In Service</t>
  </si>
  <si>
    <t xml:space="preserve">none  </t>
  </si>
  <si>
    <t xml:space="preserve">Other Tangible Property                                         </t>
  </si>
  <si>
    <t xml:space="preserve">Miscellaneous Equipment                                           </t>
  </si>
  <si>
    <t xml:space="preserve">Communication Equipment                                         </t>
  </si>
  <si>
    <t xml:space="preserve">Power-operated Equipment                                         </t>
  </si>
  <si>
    <t xml:space="preserve">Laboratory Equipment                                                    </t>
  </si>
  <si>
    <t xml:space="preserve">Tools, Shop and Garage Equipment                         </t>
  </si>
  <si>
    <t xml:space="preserve">Stores Equipment                                                             </t>
  </si>
  <si>
    <t xml:space="preserve"> none  </t>
  </si>
  <si>
    <t>Other General Equipment</t>
  </si>
  <si>
    <t xml:space="preserve">Transportation Equipment                                           </t>
  </si>
  <si>
    <t xml:space="preserve">Office Computer &amp; 
Electronic Equipment   </t>
  </si>
  <si>
    <t xml:space="preserve">Office Furniture and Equipment                                  </t>
  </si>
  <si>
    <t xml:space="preserve">Structures and Improvements                                    </t>
  </si>
  <si>
    <t xml:space="preserve">Land and Land Rights                                                     </t>
  </si>
  <si>
    <t>D</t>
  </si>
  <si>
    <t xml:space="preserve">B &amp;C  </t>
  </si>
  <si>
    <r>
      <t>General Plant -</t>
    </r>
    <r>
      <rPr>
        <i/>
        <u/>
        <sz val="8"/>
        <rFont val="Arial"/>
        <family val="2"/>
      </rPr>
      <t xml:space="preserve"> (Class B&amp;C are Same)</t>
    </r>
  </si>
  <si>
    <t>Other Transmission &amp;
 Distribution Plant</t>
  </si>
  <si>
    <t>Hydrants</t>
  </si>
  <si>
    <t>Meter Installations</t>
  </si>
  <si>
    <t>Meters</t>
  </si>
  <si>
    <t>Services</t>
  </si>
  <si>
    <t>Fire Mains</t>
  </si>
  <si>
    <t>Transmission &amp; Distribution Mains</t>
  </si>
  <si>
    <t>Distribution Reservoirs &amp; Standpipes</t>
  </si>
  <si>
    <t>Structures and Improvements</t>
  </si>
  <si>
    <t>Land and Land Rights</t>
  </si>
  <si>
    <t>Transmission &amp; Distribution Plant</t>
  </si>
  <si>
    <t>Water Treatment Equipment</t>
  </si>
  <si>
    <t>Water Treatment Plant</t>
  </si>
  <si>
    <t>Other Pumping Equipment</t>
  </si>
  <si>
    <t>Hydraulic Pumping Equipment</t>
  </si>
  <si>
    <t>Diesel Pumping Equipment</t>
  </si>
  <si>
    <t>High Service or Booster Pumps</t>
  </si>
  <si>
    <t>Submersible Electric Pumping</t>
  </si>
  <si>
    <t xml:space="preserve">Other Power Production Equipment
  </t>
  </si>
  <si>
    <t>Boiler Plant Equipment</t>
  </si>
  <si>
    <t>Pumping Plant</t>
  </si>
  <si>
    <t>Other Water Source Plant</t>
  </si>
  <si>
    <t>Supply Mains</t>
  </si>
  <si>
    <t>Infiltration Galleries and Tunnels</t>
  </si>
  <si>
    <t>Wells and Springs</t>
  </si>
  <si>
    <t>Lake, River, and Other Intakes</t>
  </si>
  <si>
    <t>Collecting &amp; Impounding Reservoirs</t>
  </si>
  <si>
    <t>Source of Supply Plant</t>
  </si>
  <si>
    <t>Miscellaneous Intangible Plant</t>
  </si>
  <si>
    <t>Franchise and Consents</t>
  </si>
  <si>
    <t>Organization</t>
  </si>
  <si>
    <t>Class
B, C or D</t>
  </si>
  <si>
    <t>Intangible Plant</t>
  </si>
  <si>
    <t>Retirement of Property</t>
  </si>
  <si>
    <t>Depreciation
Expense**
J*(C+H)/2
(K)</t>
  </si>
  <si>
    <t>Annual
Depreciation
Rate %
(J)</t>
  </si>
  <si>
    <t>Reserve
Balance at
Beginning 
of Year
(I)</t>
  </si>
  <si>
    <t>Plant 
Balance at End
of Year            (C+D-E)
(H)</t>
  </si>
  <si>
    <t>Salvage Credit*
(G)</t>
  </si>
  <si>
    <t>Cost of
Removal*
(F)</t>
  </si>
  <si>
    <t>Book Cost
of Plant
Retired*
(E)</t>
  </si>
  <si>
    <t>Additions During
the Year
(D)</t>
  </si>
  <si>
    <t>Plant
 Balance at
Beginning of Year
(C)</t>
  </si>
  <si>
    <t>Account.
No. 
(B)</t>
  </si>
  <si>
    <t>Account Description
(A)</t>
  </si>
  <si>
    <t>DEPRECIATION EXPENSES AND RESERVE - WATER UTILITY PLANT</t>
  </si>
  <si>
    <t>WATER UTILITY PLANT IN SERVICE</t>
  </si>
  <si>
    <t xml:space="preserve"> Type -</t>
  </si>
  <si>
    <t>Yield of Well in Gallons per day</t>
  </si>
  <si>
    <t>Depth and Diameter of Well</t>
  </si>
  <si>
    <t>Type of Construction</t>
  </si>
  <si>
    <t>Year Constructed</t>
  </si>
  <si>
    <t>(e)</t>
  </si>
  <si>
    <t>Well ID#/ Location</t>
  </si>
  <si>
    <t>Page W-7</t>
  </si>
  <si>
    <t>STORAGE FACILITIES</t>
  </si>
  <si>
    <t>Total Meters</t>
  </si>
  <si>
    <t>Total in Use by Customers</t>
  </si>
  <si>
    <t>METERS AND METER SETTINGS</t>
  </si>
  <si>
    <t>Total of All Services</t>
  </si>
  <si>
    <t>Page W-8</t>
  </si>
  <si>
    <t>Total Mains</t>
  </si>
  <si>
    <r>
      <t>Other Expenses</t>
    </r>
    <r>
      <rPr>
        <i/>
        <sz val="10"/>
        <rFont val="Arial"/>
        <family val="2"/>
      </rPr>
      <t xml:space="preserve"> </t>
    </r>
  </si>
  <si>
    <r>
      <t>Tax Expenses</t>
    </r>
    <r>
      <rPr>
        <sz val="9"/>
        <rFont val="Arial"/>
        <family val="2"/>
      </rPr>
      <t xml:space="preserve"> </t>
    </r>
    <r>
      <rPr>
        <i/>
        <sz val="9"/>
        <rFont val="Arial"/>
        <family val="2"/>
      </rPr>
      <t>(From Pg. S-3)</t>
    </r>
  </si>
  <si>
    <r>
      <t>Rent Expense</t>
    </r>
    <r>
      <rPr>
        <sz val="9"/>
        <rFont val="Arial"/>
        <family val="2"/>
      </rPr>
      <t xml:space="preserve"> </t>
    </r>
  </si>
  <si>
    <r>
      <t xml:space="preserve">Plant Operations Expenses </t>
    </r>
    <r>
      <rPr>
        <i/>
        <sz val="9"/>
        <rFont val="Arial"/>
        <family val="2"/>
      </rPr>
      <t>(From Pg. S-3)</t>
    </r>
  </si>
  <si>
    <t>SEWER OPERATING REVENUES, EXPENSES AND STATISTICS</t>
  </si>
  <si>
    <t>Other Revenue</t>
  </si>
  <si>
    <t xml:space="preserve">Other  </t>
  </si>
  <si>
    <t>Flat Rate Sales</t>
  </si>
  <si>
    <t>No. of Customers</t>
  </si>
  <si>
    <r>
      <rPr>
        <sz val="10"/>
        <rFont val="Arial"/>
        <family val="2"/>
      </rPr>
      <t>Tax Expense - Other Taxes</t>
    </r>
    <r>
      <rPr>
        <sz val="11"/>
        <rFont val="Calibri"/>
        <family val="2"/>
      </rPr>
      <t xml:space="preserve"> </t>
    </r>
  </si>
  <si>
    <t>Effluent Testing Expenses</t>
  </si>
  <si>
    <t>Sludge Hauling Expenses</t>
  </si>
  <si>
    <t>Utility Bills</t>
  </si>
  <si>
    <t>Repairs of Sewer Plant - Equipment Repair</t>
  </si>
  <si>
    <t>Repairs of Sewer Plant - Collecting Sewers and Manhole Repair</t>
  </si>
  <si>
    <t>Repairs of Sewer Plant - Treatment Repair</t>
  </si>
  <si>
    <t>Repairs of Sewer Plant - Pump Repair</t>
  </si>
  <si>
    <t>Contracted Maintenance Expenses</t>
  </si>
  <si>
    <r>
      <t>SEWER OPERATING REVENUES, EXPENSES AND STATISTICS</t>
    </r>
    <r>
      <rPr>
        <b/>
        <i/>
        <u/>
        <sz val="9"/>
        <rFont val="Arial"/>
        <family val="2"/>
      </rPr>
      <t xml:space="preserve"> (Continued)</t>
    </r>
  </si>
  <si>
    <t xml:space="preserve">All entries included in Columns "E", "F" and "G" should be supported by records that identify the property retired and the cost of removal or salvage in detail. </t>
  </si>
  <si>
    <t>Total Sewer Utility Plant In Service</t>
  </si>
  <si>
    <t>General Plant</t>
  </si>
  <si>
    <t>Outfall Sewer Lines</t>
  </si>
  <si>
    <t>Plant Sewer</t>
  </si>
  <si>
    <t>Treatment &amp; Disposal Equipment</t>
  </si>
  <si>
    <t>Oxidation Lagoon</t>
  </si>
  <si>
    <t>Treatment &amp; Disposal</t>
  </si>
  <si>
    <t>Receiving Wells and Pump Pits</t>
  </si>
  <si>
    <t>Services to Customers</t>
  </si>
  <si>
    <t>Other Collection Plant Facilities</t>
  </si>
  <si>
    <t>Collection Sewer - Gravity</t>
  </si>
  <si>
    <t>Collection Sewer - Force</t>
  </si>
  <si>
    <t>Collection Plant</t>
  </si>
  <si>
    <t>Land &amp; Structures</t>
  </si>
  <si>
    <t xml:space="preserve">Reserve
Balance at
Beginning 
of Year
(I)
</t>
  </si>
  <si>
    <t>Acct.
No. 
(B)</t>
  </si>
  <si>
    <t>DEPRECIATION EXPENSES AND RESERVE - SEWER UTILITY PLANT</t>
  </si>
  <si>
    <t>SEWER UTILITY PLANT IN SERVICE</t>
  </si>
  <si>
    <t>Date of Haul</t>
  </si>
  <si>
    <t>TDH</t>
  </si>
  <si>
    <t>GPM</t>
  </si>
  <si>
    <t>H.P.</t>
  </si>
  <si>
    <t xml:space="preserve">Location </t>
  </si>
  <si>
    <t>Pumps:  Name, Size, Type</t>
  </si>
  <si>
    <t>LIFT STATIONS</t>
  </si>
  <si>
    <t>Gravity:</t>
  </si>
  <si>
    <t>Force:</t>
  </si>
  <si>
    <t>Total No. at
End of Year
(f)</t>
  </si>
  <si>
    <t>Total No. Removed or Abandoned During the Year
(e)</t>
  </si>
  <si>
    <t>Total No. of
Additions During the Year
(d)</t>
  </si>
  <si>
    <t xml:space="preserve">Total No. at
Beginning of Year
(c ) </t>
  </si>
  <si>
    <t>Diameter
of Pipe
(b)</t>
  </si>
  <si>
    <r>
      <t xml:space="preserve">Kind of Pipe
</t>
    </r>
    <r>
      <rPr>
        <i/>
        <sz val="9"/>
        <rFont val="Arial"/>
        <family val="2"/>
      </rPr>
      <t>(i.e. Cast Iron, VCP, PVC, etc.)</t>
    </r>
    <r>
      <rPr>
        <sz val="10"/>
        <rFont val="Arial"/>
        <family val="2"/>
      </rPr>
      <t xml:space="preserve">
(a)</t>
    </r>
  </si>
  <si>
    <r>
      <t xml:space="preserve">COLLECTING SEWERS </t>
    </r>
    <r>
      <rPr>
        <b/>
        <i/>
        <sz val="9"/>
        <rFont val="Arial"/>
        <family val="2"/>
      </rPr>
      <t>(measurement in feet)</t>
    </r>
  </si>
  <si>
    <t>What percent of designed capacity of each facility is currently being utilized?</t>
  </si>
  <si>
    <t>What is the designed capacity of each treatment facility?</t>
  </si>
  <si>
    <t>GENERAL INFORMATION</t>
  </si>
  <si>
    <t>Missouri Revised Statutes § 392.210 or §393.140</t>
  </si>
  <si>
    <t>Signature of Notary Public</t>
  </si>
  <si>
    <t>,</t>
  </si>
  <si>
    <t xml:space="preserve">        My Commission expires</t>
  </si>
  <si>
    <t>.</t>
  </si>
  <si>
    <t xml:space="preserve">, </t>
  </si>
  <si>
    <t>day of</t>
  </si>
  <si>
    <t xml:space="preserve">this     </t>
  </si>
  <si>
    <t xml:space="preserve">         Subscribed and sworn to before me, a Notary Public, in and for the State and County above named, </t>
  </si>
  <si>
    <r>
      <rPr>
        <b/>
        <sz val="10"/>
        <rFont val="Arial"/>
        <family val="2"/>
      </rPr>
      <t>Signature of Affiant</t>
    </r>
    <r>
      <rPr>
        <sz val="10"/>
        <rFont val="Arial"/>
        <family val="2"/>
      </rPr>
      <t xml:space="preserve"> </t>
    </r>
    <r>
      <rPr>
        <i/>
        <sz val="10"/>
        <rFont val="Arial"/>
        <family val="2"/>
      </rPr>
      <t>(Company Official/Representative)</t>
    </r>
  </si>
  <si>
    <t>Year</t>
  </si>
  <si>
    <t>Month/Day</t>
  </si>
  <si>
    <t>December 31</t>
  </si>
  <si>
    <t xml:space="preserve">, to and including  </t>
  </si>
  <si>
    <t>January 1</t>
  </si>
  <si>
    <t>from</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</si>
  <si>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</si>
  <si>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and is located at</t>
  </si>
  <si>
    <t>of</t>
  </si>
  <si>
    <t>s/he is</t>
  </si>
  <si>
    <t>makes oath and says that</t>
  </si>
  <si>
    <t>}</t>
  </si>
  <si>
    <t>County Of</t>
  </si>
  <si>
    <t>ss:</t>
  </si>
  <si>
    <t>State Of</t>
  </si>
  <si>
    <t>OATH</t>
  </si>
  <si>
    <t>VERIFICATION</t>
  </si>
  <si>
    <t>(Total to Pg.8)</t>
  </si>
  <si>
    <t>(Total to Pg. 8)</t>
  </si>
  <si>
    <t>Returned Check Fees</t>
  </si>
  <si>
    <t>Uncollectible Expenses</t>
  </si>
  <si>
    <t>Description 
(a)</t>
  </si>
  <si>
    <r>
      <t>Salaries &amp; Wages</t>
    </r>
    <r>
      <rPr>
        <i/>
        <sz val="8"/>
        <rFont val="Arial"/>
        <family val="2"/>
      </rPr>
      <t xml:space="preserve"> </t>
    </r>
    <r>
      <rPr>
        <i/>
        <sz val="9"/>
        <rFont val="Arial"/>
        <family val="2"/>
      </rPr>
      <t>(From Pg. 6)</t>
    </r>
  </si>
  <si>
    <r>
      <t xml:space="preserve">Company Full </t>
    </r>
    <r>
      <rPr>
        <b/>
        <u/>
        <sz val="12"/>
        <rFont val="Arial"/>
        <family val="2"/>
      </rPr>
      <t>Certificated</t>
    </r>
    <r>
      <rPr>
        <b/>
        <sz val="12"/>
        <rFont val="Arial"/>
        <family val="2"/>
      </rPr>
      <t xml:space="preserve"> Name </t>
    </r>
  </si>
  <si>
    <r>
      <t xml:space="preserve">Please choose </t>
    </r>
    <r>
      <rPr>
        <b/>
        <u/>
        <sz val="12"/>
        <rFont val="Arial"/>
        <family val="2"/>
      </rPr>
      <t>one</t>
    </r>
    <r>
      <rPr>
        <b/>
        <sz val="12"/>
        <rFont val="Arial"/>
        <family val="2"/>
      </rPr>
      <t xml:space="preserve"> of the following filing type options: </t>
    </r>
  </si>
  <si>
    <r>
      <t xml:space="preserve">Total Non-Tariffed Revenues </t>
    </r>
    <r>
      <rPr>
        <i/>
        <sz val="8"/>
        <rFont val="Arial"/>
        <family val="2"/>
      </rPr>
      <t>(Pg. W-2, Line 25</t>
    </r>
    <r>
      <rPr>
        <sz val="10"/>
        <rFont val="Arial"/>
        <family val="2"/>
      </rPr>
      <t>)</t>
    </r>
  </si>
  <si>
    <r>
      <t xml:space="preserve">Total Operating Revenues </t>
    </r>
    <r>
      <rPr>
        <i/>
        <strike/>
        <sz val="8"/>
        <rFont val="Arial"/>
        <family val="2"/>
      </rPr>
      <t xml:space="preserve">
</t>
    </r>
    <r>
      <rPr>
        <i/>
        <sz val="8"/>
        <rFont val="Arial"/>
        <family val="2"/>
      </rPr>
      <t>(From Pg. S-2, Line 19)</t>
    </r>
  </si>
  <si>
    <r>
      <t xml:space="preserve">Total Non-Tariffed Revenues </t>
    </r>
    <r>
      <rPr>
        <i/>
        <sz val="8"/>
        <rFont val="Arial"/>
        <family val="2"/>
      </rPr>
      <t>(From Pg. S-2 , Line 22 )</t>
    </r>
  </si>
  <si>
    <r>
      <t>TOTAL REVENUES</t>
    </r>
    <r>
      <rPr>
        <b/>
        <i/>
        <sz val="10"/>
        <rFont val="Arial"/>
        <family val="2"/>
      </rPr>
      <t xml:space="preserve"> </t>
    </r>
    <r>
      <rPr>
        <i/>
        <sz val="8"/>
        <color rgb="FFFF0000"/>
        <rFont val="Arial"/>
        <family val="2"/>
      </rPr>
      <t/>
    </r>
  </si>
  <si>
    <t>CAPITAL STOCK (COMMON AND PREFERRED)</t>
  </si>
  <si>
    <r>
      <t>Water Materials and Supplies</t>
    </r>
    <r>
      <rPr>
        <strike/>
        <sz val="8"/>
        <rFont val="Arial"/>
        <family val="2"/>
      </rPr>
      <t xml:space="preserve"> </t>
    </r>
  </si>
  <si>
    <r>
      <t xml:space="preserve">Accounts Receivable </t>
    </r>
    <r>
      <rPr>
        <i/>
        <sz val="9"/>
        <rFont val="Arial"/>
        <family val="2"/>
      </rPr>
      <t>(i.e., Amounts due from customers or other parties.)</t>
    </r>
  </si>
  <si>
    <r>
      <t xml:space="preserve">Long-Term Debt </t>
    </r>
    <r>
      <rPr>
        <i/>
        <sz val="9"/>
        <rFont val="Arial"/>
        <family val="2"/>
      </rPr>
      <t>(banks, etc.- over 1 year) (From Pg. 9)</t>
    </r>
  </si>
  <si>
    <r>
      <t>Accounts Payable;</t>
    </r>
    <r>
      <rPr>
        <b/>
        <sz val="10"/>
        <rFont val="Arial"/>
        <family val="2"/>
      </rPr>
      <t xml:space="preserve"> </t>
    </r>
    <r>
      <rPr>
        <i/>
        <sz val="9"/>
        <rFont val="Arial"/>
        <family val="2"/>
      </rPr>
      <t>(Amounts owed to other parties; other than debt listed above.)</t>
    </r>
  </si>
  <si>
    <r>
      <t>Other Liabilities</t>
    </r>
    <r>
      <rPr>
        <strike/>
        <sz val="10"/>
        <rFont val="Arial"/>
        <family val="2"/>
      </rPr>
      <t xml:space="preserve"> </t>
    </r>
    <r>
      <rPr>
        <i/>
        <strike/>
        <sz val="10"/>
        <color rgb="FFFF0000"/>
        <rFont val="Arial"/>
        <family val="2"/>
      </rPr>
      <t/>
    </r>
  </si>
  <si>
    <r>
      <t>Balance at Beginning of Year</t>
    </r>
    <r>
      <rPr>
        <sz val="8"/>
        <rFont val="Arial"/>
        <family val="2"/>
      </rPr>
      <t xml:space="preserve"> </t>
    </r>
    <r>
      <rPr>
        <i/>
        <sz val="9"/>
        <rFont val="Arial"/>
        <family val="2"/>
      </rPr>
      <t>(From last years report, Pg. 9)</t>
    </r>
  </si>
  <si>
    <r>
      <t>Additions During the Year</t>
    </r>
    <r>
      <rPr>
        <i/>
        <sz val="9"/>
        <rFont val="Arial"/>
        <family val="2"/>
      </rPr>
      <t xml:space="preserve"> (Please provide a detailed explanation.)</t>
    </r>
  </si>
  <si>
    <r>
      <t xml:space="preserve"> Deductions During the Year</t>
    </r>
    <r>
      <rPr>
        <sz val="8"/>
        <rFont val="Arial"/>
        <family val="2"/>
      </rPr>
      <t xml:space="preserve"> </t>
    </r>
    <r>
      <rPr>
        <i/>
        <sz val="9"/>
        <rFont val="Arial"/>
        <family val="2"/>
      </rPr>
      <t>(Please provide a detailed explanation.)</t>
    </r>
  </si>
  <si>
    <r>
      <t xml:space="preserve">Balance at End of Year                                                                                       </t>
    </r>
    <r>
      <rPr>
        <b/>
        <sz val="10"/>
        <rFont val="Arial"/>
        <family val="2"/>
      </rPr>
      <t xml:space="preserve">            </t>
    </r>
    <r>
      <rPr>
        <b/>
        <sz val="11"/>
        <color rgb="FFFF0000"/>
        <rFont val="Arial"/>
        <family val="2"/>
      </rPr>
      <t/>
    </r>
  </si>
  <si>
    <r>
      <t xml:space="preserve">Balance of Amortization at First of Year </t>
    </r>
    <r>
      <rPr>
        <i/>
        <sz val="9"/>
        <rFont val="Arial"/>
        <family val="2"/>
      </rPr>
      <t xml:space="preserve"> (</t>
    </r>
    <r>
      <rPr>
        <b/>
        <i/>
        <sz val="9"/>
        <rFont val="Arial"/>
        <family val="2"/>
      </rPr>
      <t>not</t>
    </r>
    <r>
      <rPr>
        <i/>
        <sz val="9"/>
        <rFont val="Arial"/>
        <family val="2"/>
      </rPr>
      <t xml:space="preserve"> Total of CIAC line 3)          </t>
    </r>
  </si>
  <si>
    <r>
      <t>Total Contributions in Aid at End of Year</t>
    </r>
    <r>
      <rPr>
        <b/>
        <i/>
        <sz val="10"/>
        <rFont val="Arial"/>
        <family val="2"/>
      </rPr>
      <t xml:space="preserve"> </t>
    </r>
    <r>
      <rPr>
        <b/>
        <i/>
        <sz val="9"/>
        <rFont val="Arial"/>
        <family val="2"/>
      </rPr>
      <t>(see above)</t>
    </r>
  </si>
  <si>
    <r>
      <t>Total Plant in Service at End of Year</t>
    </r>
    <r>
      <rPr>
        <b/>
        <sz val="8"/>
        <rFont val="Arial"/>
        <family val="2"/>
      </rPr>
      <t xml:space="preserve"> </t>
    </r>
    <r>
      <rPr>
        <i/>
        <sz val="9"/>
        <rFont val="Arial"/>
        <family val="2"/>
      </rPr>
      <t>(From Pg. W-5 or S-4)</t>
    </r>
  </si>
  <si>
    <r>
      <t>Total Depreciation Expense</t>
    </r>
    <r>
      <rPr>
        <b/>
        <i/>
        <sz val="9"/>
        <rFont val="Arial"/>
        <family val="2"/>
      </rPr>
      <t xml:space="preserve"> </t>
    </r>
    <r>
      <rPr>
        <i/>
        <sz val="9"/>
        <rFont val="Arial"/>
        <family val="2"/>
      </rPr>
      <t>(From Pg. W-5 or S-4)</t>
    </r>
  </si>
  <si>
    <r>
      <t>Total Revenues</t>
    </r>
    <r>
      <rPr>
        <b/>
        <sz val="9"/>
        <rFont val="Arial"/>
        <family val="2"/>
      </rPr>
      <t xml:space="preserve"> </t>
    </r>
    <r>
      <rPr>
        <i/>
        <sz val="9"/>
        <rFont val="Arial"/>
        <family val="2"/>
      </rPr>
      <t>(From Pg. W-2)</t>
    </r>
  </si>
  <si>
    <r>
      <t>Rent Expense</t>
    </r>
    <r>
      <rPr>
        <strike/>
        <sz val="9"/>
        <rFont val="Arial"/>
        <family val="2"/>
      </rPr>
      <t xml:space="preserve"> </t>
    </r>
  </si>
  <si>
    <r>
      <t>Outside Services Employed</t>
    </r>
    <r>
      <rPr>
        <i/>
        <sz val="10"/>
        <rFont val="Arial"/>
        <family val="2"/>
      </rPr>
      <t xml:space="preserve"> (i.e.., Legal, Accounting, etc.)</t>
    </r>
    <r>
      <rPr>
        <sz val="8"/>
        <rFont val="Arial"/>
        <family val="2"/>
      </rPr>
      <t xml:space="preserve"> </t>
    </r>
    <r>
      <rPr>
        <i/>
        <sz val="9"/>
        <rFont val="Arial"/>
        <family val="2"/>
      </rPr>
      <t>(From Pg.7)</t>
    </r>
  </si>
  <si>
    <r>
      <t>Depreciation Expense</t>
    </r>
    <r>
      <rPr>
        <i/>
        <sz val="10"/>
        <rFont val="Arial"/>
        <family val="2"/>
      </rPr>
      <t xml:space="preserve"> </t>
    </r>
    <r>
      <rPr>
        <i/>
        <sz val="9"/>
        <rFont val="Arial"/>
        <family val="2"/>
      </rPr>
      <t>(From Pg. W-5, Line 49)</t>
    </r>
  </si>
  <si>
    <r>
      <t xml:space="preserve">Amortization of Contributions in Aid of Construction </t>
    </r>
    <r>
      <rPr>
        <i/>
        <sz val="8"/>
        <rFont val="Arial"/>
        <family val="2"/>
      </rPr>
      <t xml:space="preserve">(From Page 8)  </t>
    </r>
  </si>
  <si>
    <r>
      <t>Interest Expense</t>
    </r>
    <r>
      <rPr>
        <sz val="9"/>
        <rFont val="Arial"/>
        <family val="2"/>
      </rPr>
      <t xml:space="preserve"> </t>
    </r>
    <r>
      <rPr>
        <i/>
        <sz val="9"/>
        <rFont val="Arial"/>
        <family val="2"/>
      </rPr>
      <t>(From Pg. 9)</t>
    </r>
  </si>
  <si>
    <r>
      <t xml:space="preserve">No. of
Gallons
Sold
</t>
    </r>
    <r>
      <rPr>
        <i/>
        <sz val="9"/>
        <rFont val="Arial"/>
        <family val="2"/>
      </rPr>
      <t>(000's
Omitted)</t>
    </r>
    <r>
      <rPr>
        <sz val="10"/>
        <rFont val="Arial"/>
        <family val="2"/>
      </rPr>
      <t xml:space="preserve">
(d)</t>
    </r>
  </si>
  <si>
    <t>Tariffed Operating Revenues</t>
  </si>
  <si>
    <t>Non Tariffed Revenues</t>
  </si>
  <si>
    <r>
      <t>Other Income,</t>
    </r>
    <r>
      <rPr>
        <i/>
        <sz val="9"/>
        <rFont val="Arial"/>
        <family val="2"/>
      </rPr>
      <t xml:space="preserve"> (i.e., from Merchandising, Jobbing &amp; Contract Work, etc.)</t>
    </r>
    <r>
      <rPr>
        <i/>
        <sz val="10"/>
        <rFont val="Arial"/>
        <family val="2"/>
      </rPr>
      <t/>
    </r>
  </si>
  <si>
    <t>Description of Expenses
(a)</t>
  </si>
  <si>
    <t>Reserve Balance
at END
of Year
(I-E-F+G+K)
(L)</t>
  </si>
  <si>
    <t>(Total to Pg. 8 &amp; Pg. W-1)</t>
  </si>
  <si>
    <t xml:space="preserve">Annual Depreciation Expense should be calculated based upon actual in-service and retirement date(s) of new equipment and retirements during the period.
</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</si>
  <si>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</si>
  <si>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PUMP INFORMATION</t>
  </si>
  <si>
    <t>WELL INFORMATION</t>
  </si>
  <si>
    <t>Type and Depth of Casing</t>
  </si>
  <si>
    <t>Annual Cost -</t>
  </si>
  <si>
    <t>Annual Quantity -</t>
  </si>
  <si>
    <r>
      <t>Total Revenues</t>
    </r>
    <r>
      <rPr>
        <b/>
        <sz val="8"/>
        <rFont val="Arial"/>
        <family val="2"/>
      </rPr>
      <t xml:space="preserve"> </t>
    </r>
    <r>
      <rPr>
        <i/>
        <sz val="9"/>
        <rFont val="Arial"/>
        <family val="2"/>
      </rPr>
      <t>(From Page S-2)</t>
    </r>
  </si>
  <si>
    <r>
      <t xml:space="preserve">Salaries &amp; Wages </t>
    </r>
    <r>
      <rPr>
        <i/>
        <sz val="9"/>
        <rFont val="Arial"/>
        <family val="2"/>
      </rPr>
      <t>(From Pg. 6)</t>
    </r>
  </si>
  <si>
    <r>
      <t>Outside Services Employed</t>
    </r>
    <r>
      <rPr>
        <i/>
        <sz val="10"/>
        <rFont val="Arial"/>
        <family val="2"/>
      </rPr>
      <t xml:space="preserve"> (i.e., Legal, Accounting, etc.)</t>
    </r>
    <r>
      <rPr>
        <sz val="9"/>
        <rFont val="Arial"/>
        <family val="2"/>
      </rPr>
      <t xml:space="preserve"> </t>
    </r>
    <r>
      <rPr>
        <i/>
        <sz val="9"/>
        <rFont val="Arial"/>
        <family val="2"/>
      </rPr>
      <t>(From Pg. 7)</t>
    </r>
  </si>
  <si>
    <r>
      <t xml:space="preserve">Depreciation Expense </t>
    </r>
    <r>
      <rPr>
        <i/>
        <sz val="9"/>
        <rFont val="Arial"/>
        <family val="2"/>
      </rPr>
      <t>(From Pg. S-4)</t>
    </r>
  </si>
  <si>
    <r>
      <t xml:space="preserve">Amortization of Contributions in Aid of Construction </t>
    </r>
    <r>
      <rPr>
        <i/>
        <sz val="9"/>
        <rFont val="Arial"/>
        <family val="2"/>
      </rPr>
      <t>(From Pg. 8)</t>
    </r>
  </si>
  <si>
    <r>
      <t xml:space="preserve">Interest Expense </t>
    </r>
    <r>
      <rPr>
        <i/>
        <sz val="9"/>
        <rFont val="Arial"/>
        <family val="2"/>
      </rPr>
      <t>(From Pg. 9)</t>
    </r>
  </si>
  <si>
    <t>Non-Tariffed Revenues</t>
  </si>
  <si>
    <r>
      <t xml:space="preserve">Other Income </t>
    </r>
    <r>
      <rPr>
        <i/>
        <sz val="9"/>
        <rFont val="Arial "/>
      </rPr>
      <t>(i.e., from Merchandising, Jobbing &amp; Contract Work, etc.)</t>
    </r>
    <r>
      <rPr>
        <sz val="10"/>
        <rFont val="Arial "/>
      </rPr>
      <t xml:space="preserve"> </t>
    </r>
    <r>
      <rPr>
        <i/>
        <strike/>
        <sz val="9"/>
        <color rgb="FFFF0000"/>
        <rFont val="Arial "/>
      </rPr>
      <t/>
    </r>
  </si>
  <si>
    <r>
      <t xml:space="preserve">Total Revenues should match Statement of Revenue </t>
    </r>
    <r>
      <rPr>
        <b/>
        <i/>
        <sz val="8"/>
        <rFont val="Arial "/>
      </rPr>
      <t>(MOPSC Assessment)</t>
    </r>
    <r>
      <rPr>
        <b/>
        <sz val="8"/>
        <rFont val="Arial "/>
      </rPr>
      <t>.</t>
    </r>
  </si>
  <si>
    <r>
      <t>Repairs of Sewer Plant - Other</t>
    </r>
    <r>
      <rPr>
        <i/>
        <strike/>
        <sz val="10"/>
        <rFont val="Arial"/>
        <family val="2"/>
      </rPr>
      <t xml:space="preserve"> </t>
    </r>
  </si>
  <si>
    <r>
      <t>Other Plant Operations Expenses</t>
    </r>
    <r>
      <rPr>
        <strike/>
        <sz val="10"/>
        <rFont val="Arial"/>
        <family val="2"/>
      </rPr>
      <t xml:space="preserve"> </t>
    </r>
  </si>
  <si>
    <t>Plant Balance at
Beginning of Year
(C)</t>
  </si>
  <si>
    <t>Plant Balance at End
of Year            (C+D-E)
(H)</t>
  </si>
  <si>
    <t xml:space="preserve">
Depreciation
Expense**
J*(C+H)/2
(K)</t>
  </si>
  <si>
    <t>(Total to Pages 4 &amp; 8)</t>
  </si>
  <si>
    <t>(Total to Pg. 8 &amp; Pg. S-1)</t>
  </si>
  <si>
    <r>
      <t xml:space="preserve">Type of Treatment Facilities - Please describe </t>
    </r>
    <r>
      <rPr>
        <i/>
        <sz val="9"/>
        <rFont val="Arial"/>
        <family val="2"/>
      </rPr>
      <t>(i.e., lagoon, mechanical or sand filter) and list all that apply.</t>
    </r>
  </si>
  <si>
    <r>
      <t>What is the ultimate disposal of waste solids</t>
    </r>
    <r>
      <rPr>
        <i/>
        <sz val="10"/>
        <rFont val="Arial"/>
        <family val="2"/>
      </rPr>
      <t xml:space="preserve"> (e.g. land application, disposal at qualified facility, etc.)?</t>
    </r>
  </si>
  <si>
    <r>
      <t xml:space="preserve">Total Amortization of Contributions </t>
    </r>
    <r>
      <rPr>
        <i/>
        <sz val="9"/>
        <rFont val="Arial"/>
        <family val="2"/>
      </rPr>
      <t>(To Pg. W-1, S-1)</t>
    </r>
  </si>
  <si>
    <t>(Total MO Jurisdictional Revenue (Line 14 above) should match Statement of Revenue (MoPSC Assessment).</t>
  </si>
  <si>
    <r>
      <t>Balance of Amortization at First of Year (</t>
    </r>
    <r>
      <rPr>
        <b/>
        <i/>
        <u/>
        <sz val="9"/>
        <rFont val="Arial"/>
        <family val="2"/>
      </rPr>
      <t>not</t>
    </r>
    <r>
      <rPr>
        <i/>
        <sz val="9"/>
        <rFont val="Arial"/>
        <family val="2"/>
      </rPr>
      <t xml:space="preserve"> Total of CIAC Line 3)</t>
    </r>
  </si>
  <si>
    <t xml:space="preserve">Company Name: </t>
  </si>
  <si>
    <t>Flow Measuring Devices</t>
  </si>
  <si>
    <t>Sewer Collection (Septic) Tanks</t>
  </si>
  <si>
    <t xml:space="preserve">INSTRUCTIONS - PAGE 6 </t>
  </si>
  <si>
    <t xml:space="preserve">INSTRUCTIONS - PAGE 7 </t>
  </si>
  <si>
    <t xml:space="preserve">INSTRUCTIONS - PAGE 9 </t>
  </si>
  <si>
    <t>INSTRUCTIONS - PAGE W-6 (Part 1 and 2)</t>
  </si>
  <si>
    <t>INSTRUCTIONS - PAGE W-7</t>
  </si>
  <si>
    <t>INSTRUCTIONS - PAGE W-8</t>
  </si>
  <si>
    <t>INSTRUCTIONS - PAGE S-5</t>
  </si>
  <si>
    <r>
      <t xml:space="preserve">The foregoing report must be verified by the oath of the President, Treasurer, General Manager or Receiver of the company. The oath required may be taken before any person authorized to administer an oath </t>
    </r>
    <r>
      <rPr>
        <b/>
        <i/>
        <sz val="10"/>
        <rFont val="Arial"/>
        <family val="2"/>
      </rPr>
      <t xml:space="preserve">(Notary Public) </t>
    </r>
    <r>
      <rPr>
        <b/>
        <sz val="10"/>
        <rFont val="Arial"/>
        <family val="2"/>
      </rPr>
      <t>by the laws of the State in which the same is taken.</t>
    </r>
  </si>
  <si>
    <r>
      <t xml:space="preserve">Total Operating Revenues </t>
    </r>
    <r>
      <rPr>
        <strike/>
        <sz val="10"/>
        <rFont val="Arial"/>
        <family val="2"/>
      </rPr>
      <t xml:space="preserve">
</t>
    </r>
    <r>
      <rPr>
        <i/>
        <sz val="8"/>
        <rFont val="Arial"/>
        <family val="2"/>
      </rPr>
      <t>(From Pg. W-2, Line 22)</t>
    </r>
  </si>
  <si>
    <t xml:space="preserve">Page W-6 (Pt. 1) </t>
  </si>
  <si>
    <t xml:space="preserve">For calendar year of January 1 - December 31, </t>
  </si>
  <si>
    <t xml:space="preserve">Office Computer &amp; Electronic Equipment   </t>
  </si>
  <si>
    <t>Other Treatment &amp; Disposal Plant Equipment</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</si>
  <si>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</si>
  <si>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Highly Confidenital</t>
  </si>
  <si>
    <t xml:space="preserve">for Calendar Year </t>
  </si>
  <si>
    <r>
      <t xml:space="preserve">Describe </t>
    </r>
    <r>
      <rPr>
        <b/>
        <sz val="10"/>
        <rFont val="Arial"/>
        <family val="2"/>
      </rPr>
      <t>MAJOR</t>
    </r>
    <r>
      <rPr>
        <sz val="10"/>
        <rFont val="Arial"/>
        <family val="2"/>
      </rPr>
      <t xml:space="preserve"> transactions occurring during the year which will have a effect on operations, such as rate changes, replacement of major equipment and other abnormal cash expenditures of $250 or more. </t>
    </r>
    <r>
      <rPr>
        <i/>
        <sz val="10"/>
        <rFont val="Arial"/>
        <family val="2"/>
      </rPr>
      <t>(Dollar amounts to be recorded on Page W-5 and/or Page S-4 columns d and/or e.)</t>
    </r>
  </si>
  <si>
    <t>PLEASE CHOOSE FROM THE DROP DOWN BOX WHICH METHOD THE UTILITY UTILIZES FOR ITS RECORDS</t>
  </si>
  <si>
    <t>Gallons</t>
  </si>
  <si>
    <t>Cubic Feet</t>
  </si>
  <si>
    <t>Water Service Provider</t>
  </si>
  <si>
    <r>
      <t xml:space="preserve">Parent Company Name: 
</t>
    </r>
    <r>
      <rPr>
        <i/>
        <sz val="8"/>
        <rFont val="Arial"/>
        <family val="2"/>
      </rPr>
      <t>(if applicable)</t>
    </r>
  </si>
  <si>
    <t xml:space="preserve">     On Line 5, provide the Company's phone number.</t>
  </si>
  <si>
    <t xml:space="preserve">     On Line 3, provide the Company's street address.  </t>
  </si>
  <si>
    <r>
      <t xml:space="preserve">TOTAL REVENUES </t>
    </r>
    <r>
      <rPr>
        <i/>
        <sz val="8"/>
        <rFont val="Arial"/>
        <family val="2"/>
      </rPr>
      <t>(From Pg. W-2, line 26)</t>
    </r>
  </si>
  <si>
    <t>Total Number of Votes of All Securities with Voting Rights</t>
  </si>
  <si>
    <r>
      <rPr>
        <b/>
        <sz val="10"/>
        <rFont val="Arial"/>
        <family val="2"/>
      </rPr>
      <t>INSTRUCTIONS:</t>
    </r>
    <r>
      <rPr>
        <sz val="10"/>
        <rFont val="Arial"/>
        <family val="2"/>
      </rPr>
      <t xml:space="preserve">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</si>
  <si>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Please indicate measurements given are in gallons or cubic feet by choosing from the dropdown box.  </t>
  </si>
  <si>
    <t xml:space="preserve">Totals for Year    </t>
  </si>
  <si>
    <r>
      <rPr>
        <sz val="11"/>
        <rFont val="Arial"/>
        <family val="2"/>
      </rPr>
      <t>Capacity</t>
    </r>
    <r>
      <rPr>
        <sz val="10"/>
        <rFont val="Arial"/>
        <family val="2"/>
      </rPr>
      <t xml:space="preserve">
(c)</t>
    </r>
  </si>
  <si>
    <r>
      <rPr>
        <sz val="11"/>
        <rFont val="Arial"/>
        <family val="2"/>
      </rPr>
      <t>Date
 Installed</t>
    </r>
    <r>
      <rPr>
        <sz val="10"/>
        <rFont val="Arial"/>
        <family val="2"/>
      </rPr>
      <t xml:space="preserve">
</t>
    </r>
    <r>
      <rPr>
        <sz val="9"/>
        <rFont val="Arial"/>
        <family val="2"/>
      </rPr>
      <t>(d)</t>
    </r>
  </si>
  <si>
    <r>
      <rPr>
        <sz val="11"/>
        <rFont val="Arial"/>
        <family val="2"/>
      </rPr>
      <t>Date of Last 
Motor 
Replacement</t>
    </r>
    <r>
      <rPr>
        <sz val="10"/>
        <rFont val="Arial"/>
        <family val="2"/>
      </rPr>
      <t xml:space="preserve">
</t>
    </r>
    <r>
      <rPr>
        <sz val="9"/>
        <rFont val="Arial"/>
        <family val="2"/>
      </rPr>
      <t>(e)</t>
    </r>
  </si>
  <si>
    <r>
      <rPr>
        <sz val="11"/>
        <rFont val="Arial"/>
        <family val="2"/>
      </rPr>
      <t>Date of Last 
Pump 
Replacement</t>
    </r>
    <r>
      <rPr>
        <sz val="10"/>
        <rFont val="Arial"/>
        <family val="2"/>
      </rPr>
      <t xml:space="preserve">
</t>
    </r>
    <r>
      <rPr>
        <sz val="9"/>
        <rFont val="Arial"/>
        <family val="2"/>
      </rPr>
      <t>(f)</t>
    </r>
  </si>
  <si>
    <r>
      <t xml:space="preserve">Description of Wells
</t>
    </r>
    <r>
      <rPr>
        <b/>
        <sz val="9"/>
        <rFont val="Arial"/>
        <family val="2"/>
      </rPr>
      <t>(a)</t>
    </r>
  </si>
  <si>
    <r>
      <t>WATER MAINS</t>
    </r>
    <r>
      <rPr>
        <b/>
        <i/>
        <u/>
        <sz val="11"/>
        <rFont val="Arial"/>
        <family val="2"/>
      </rPr>
      <t xml:space="preserve"> (measurement in feet)</t>
    </r>
  </si>
  <si>
    <r>
      <t>SERVICE CONNECTIONS AVAILABLE FOR USE</t>
    </r>
    <r>
      <rPr>
        <b/>
        <i/>
        <u/>
        <sz val="11"/>
        <rFont val="Arial"/>
        <family val="2"/>
      </rPr>
      <t xml:space="preserve"> (from Main to Property Line)</t>
    </r>
  </si>
  <si>
    <r>
      <t>SEWER OPERATING REVENUES, EXPENSES AND STATISTICS</t>
    </r>
    <r>
      <rPr>
        <b/>
        <i/>
        <u/>
        <sz val="11"/>
        <rFont val="Arial "/>
      </rPr>
      <t xml:space="preserve"> (Continued)</t>
    </r>
  </si>
  <si>
    <t>No. of 
Gallons Hauled</t>
  </si>
  <si>
    <t>Facility/Location</t>
  </si>
  <si>
    <t>Rates Per 
Gallon</t>
  </si>
  <si>
    <t>Total Cost</t>
  </si>
  <si>
    <t xml:space="preserve">For the calendar year January 1 - December 31, </t>
  </si>
  <si>
    <r>
      <rPr>
        <b/>
        <sz val="10"/>
        <rFont val="Arial"/>
        <family val="2"/>
      </rPr>
      <t>Exact Legal Title or Name of the Respondent</t>
    </r>
    <r>
      <rPr>
        <i/>
        <sz val="10"/>
        <rFont val="Arial"/>
        <family val="2"/>
      </rPr>
      <t xml:space="preserve"> (</t>
    </r>
    <r>
      <rPr>
        <i/>
        <sz val="9"/>
        <rFont val="Arial"/>
        <family val="2"/>
      </rPr>
      <t>Certificated Company Name)</t>
    </r>
  </si>
  <si>
    <r>
      <rPr>
        <b/>
        <sz val="10"/>
        <rFont val="Arial"/>
        <family val="2"/>
      </rPr>
      <t>Name of Affiant</t>
    </r>
    <r>
      <rPr>
        <i/>
        <sz val="10"/>
        <rFont val="Arial"/>
        <family val="2"/>
      </rPr>
      <t xml:space="preserve"> </t>
    </r>
    <r>
      <rPr>
        <i/>
        <sz val="9"/>
        <rFont val="Arial"/>
        <family val="2"/>
      </rPr>
      <t>(Company Official/Representative)</t>
    </r>
  </si>
  <si>
    <r>
      <rPr>
        <b/>
        <sz val="10"/>
        <rFont val="Arial"/>
        <family val="2"/>
      </rPr>
      <t>Official Title of the Affiant</t>
    </r>
    <r>
      <rPr>
        <i/>
        <sz val="10"/>
        <rFont val="Arial"/>
        <family val="2"/>
      </rPr>
      <t xml:space="preserve"> </t>
    </r>
    <r>
      <rPr>
        <i/>
        <sz val="9"/>
        <rFont val="Arial"/>
        <family val="2"/>
      </rPr>
      <t>(Company Official/Representative)</t>
    </r>
  </si>
  <si>
    <r>
      <rPr>
        <b/>
        <sz val="10"/>
        <color theme="1"/>
        <rFont val="Arial"/>
        <family val="2"/>
      </rPr>
      <t>Address and Telephone Number of the Affiant</t>
    </r>
    <r>
      <rPr>
        <sz val="11"/>
        <color theme="1"/>
        <rFont val="Calibri"/>
        <family val="2"/>
        <scheme val="minor"/>
      </rPr>
      <t xml:space="preserve"> </t>
    </r>
    <r>
      <rPr>
        <i/>
        <sz val="9"/>
        <color theme="1"/>
        <rFont val="Arial"/>
        <family val="2"/>
      </rPr>
      <t>(Company Official/Representative)</t>
    </r>
  </si>
  <si>
    <t>(Totals to Page 5)</t>
  </si>
  <si>
    <t>NOTE:  Please do not try to type over formulas. Totals will calculate automatically in this spreadsheet.</t>
  </si>
  <si>
    <t>NOTE: Please do not try to type over formulas.  Totals will calculate automatically in this spreadsheet.</t>
  </si>
  <si>
    <t>Balance of Loan 
at Year End</t>
  </si>
  <si>
    <t>Total Number of Votes Held by Above</t>
  </si>
  <si>
    <t xml:space="preserve">Total Assets*   </t>
  </si>
  <si>
    <r>
      <t xml:space="preserve">Short-Term Debt </t>
    </r>
    <r>
      <rPr>
        <i/>
        <sz val="9"/>
        <rFont val="Arial"/>
        <family val="2"/>
      </rPr>
      <t>(banks, etc.- less than 1 year) (From Pg. 9)</t>
    </r>
  </si>
  <si>
    <t>Par or Stated 
Value 
Per Share
(c)</t>
  </si>
  <si>
    <t>Total Value</t>
  </si>
  <si>
    <t xml:space="preserve">Tax Expense - Other Taxes </t>
  </si>
  <si>
    <t xml:space="preserve">Other Plant Operations Expenses </t>
  </si>
  <si>
    <t xml:space="preserve">Repairs of Water Plant - Other  </t>
  </si>
  <si>
    <t>JANUARY</t>
  </si>
  <si>
    <t>FEBRUARY</t>
  </si>
  <si>
    <t>MARCH</t>
  </si>
  <si>
    <t>APRIL</t>
  </si>
  <si>
    <t>MAY</t>
  </si>
  <si>
    <t>JUNE</t>
  </si>
  <si>
    <t>JULY</t>
  </si>
  <si>
    <t>AUGUST</t>
  </si>
  <si>
    <t>SEPTEMBER</t>
  </si>
  <si>
    <t>OCTOBER</t>
  </si>
  <si>
    <t>NOVEMBER</t>
  </si>
  <si>
    <t>DECEMBER</t>
  </si>
  <si>
    <r>
      <t xml:space="preserve"> </t>
    </r>
    <r>
      <rPr>
        <b/>
        <u/>
        <sz val="11"/>
        <rFont val="Arial"/>
        <family val="2"/>
      </rPr>
      <t>INSTRUCTIONS - PAGE 2</t>
    </r>
  </si>
  <si>
    <r>
      <t xml:space="preserve">     Construction Work in Progress</t>
    </r>
    <r>
      <rPr>
        <i/>
        <sz val="11"/>
        <rFont val="Arial"/>
        <family val="2"/>
      </rPr>
      <t xml:space="preserve"> (Lines 7, 14)</t>
    </r>
    <r>
      <rPr>
        <sz val="11"/>
        <rFont val="Arial"/>
        <family val="2"/>
      </rPr>
      <t xml:space="preserve">:  Shall include the total amount of work for utility plant in process of construction but not ready for service at the end of the year. </t>
    </r>
  </si>
  <si>
    <r>
      <t xml:space="preserve">     Plant Held for Future Use </t>
    </r>
    <r>
      <rPr>
        <i/>
        <sz val="11"/>
        <rFont val="Arial"/>
        <family val="2"/>
      </rPr>
      <t>(Lines 8, 15)</t>
    </r>
    <r>
      <rPr>
        <sz val="11"/>
        <rFont val="Arial"/>
        <family val="2"/>
      </rPr>
      <t xml:space="preserve">:  Shall include the original cost of property owned and held for future use under a definite plan for use. </t>
    </r>
  </si>
  <si>
    <r>
      <t xml:space="preserve">     Plant Acquisition Adjustment </t>
    </r>
    <r>
      <rPr>
        <i/>
        <sz val="11"/>
        <rFont val="Arial"/>
        <family val="2"/>
      </rPr>
      <t>(Lines 9, 16)</t>
    </r>
    <r>
      <rPr>
        <sz val="11"/>
        <rFont val="Arial"/>
        <family val="2"/>
      </rPr>
      <t>:  Shall include the purchase price of any plant purchased less the original cost, estimated if not known, less any depreciation reserve.</t>
    </r>
  </si>
  <si>
    <r>
      <t xml:space="preserve">    1. </t>
    </r>
    <r>
      <rPr>
        <b/>
        <u/>
        <sz val="11"/>
        <rFont val="Arial"/>
        <family val="2"/>
      </rPr>
      <t>Distributed Method</t>
    </r>
    <r>
      <rPr>
        <sz val="11"/>
        <rFont val="Arial"/>
        <family val="2"/>
      </rPr>
      <t>: Most small companies use this method. This method results in no CIAC retirement entries on Line 10.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17 - Line 23.</t>
    </r>
  </si>
  <si>
    <r>
      <t xml:space="preserve">* Total Equity and Liabilities should balance with Total  Assets on Pg. 4 </t>
    </r>
    <r>
      <rPr>
        <b/>
        <i/>
        <sz val="9"/>
        <rFont val="Arial"/>
        <family val="2"/>
      </rPr>
      <t xml:space="preserve">(see instructions).  </t>
    </r>
    <r>
      <rPr>
        <b/>
        <sz val="9"/>
        <rFont val="Arial"/>
        <family val="2"/>
      </rPr>
      <t xml:space="preserve">
   Difference between Equity &amp; Liabilities and Assets </t>
    </r>
    <r>
      <rPr>
        <b/>
        <i/>
        <sz val="9"/>
        <rFont val="Arial"/>
        <family val="2"/>
      </rPr>
      <t>(From Pg. 4)</t>
    </r>
    <r>
      <rPr>
        <b/>
        <sz val="9"/>
        <rFont val="Arial"/>
        <family val="2"/>
      </rPr>
      <t>.</t>
    </r>
  </si>
  <si>
    <t>(Totals to Pg. 1, Pg. S-1)</t>
  </si>
  <si>
    <t xml:space="preserve">Total Additions  </t>
  </si>
  <si>
    <t xml:space="preserve">Total Deductions  </t>
  </si>
  <si>
    <t>Indicates a formula cell</t>
  </si>
  <si>
    <t>Current Book
Value of 
Issued Shares
 of Stock
(e)</t>
  </si>
  <si>
    <t>Page W-5, Page 1 of 3</t>
  </si>
  <si>
    <t>Page W-5, Page 2 of 3</t>
  </si>
  <si>
    <t>Page W-5, Page 3 of 3</t>
  </si>
  <si>
    <t>Page S-4, Page 1 of 2</t>
  </si>
  <si>
    <t>Page S-4, Page 2 of 2</t>
  </si>
  <si>
    <t>Name, title, address, phone number, and e-mail of person(s) to contact concerning information contained in this report:</t>
  </si>
  <si>
    <t>Total Number 
of Shares Authorized
(b)</t>
  </si>
  <si>
    <t>Total Number
of
Shares Issued
(d)</t>
  </si>
  <si>
    <t>Title of General Officer(s)</t>
  </si>
  <si>
    <r>
      <t xml:space="preserve">     Water Plant In Service </t>
    </r>
    <r>
      <rPr>
        <i/>
        <sz val="9"/>
        <rFont val="Arial"/>
        <family val="2"/>
      </rPr>
      <t>(From Pg. W-5)</t>
    </r>
  </si>
  <si>
    <r>
      <t xml:space="preserve">      LESS:  Water Depreciation Reserve </t>
    </r>
    <r>
      <rPr>
        <i/>
        <sz val="9"/>
        <rFont val="Arial"/>
        <family val="2"/>
      </rPr>
      <t>(From Pg. W-5)</t>
    </r>
  </si>
  <si>
    <r>
      <t xml:space="preserve">Net Water Plant in Service </t>
    </r>
    <r>
      <rPr>
        <i/>
        <sz val="10"/>
        <rFont val="Arial"/>
        <family val="2"/>
      </rPr>
      <t>(Line 3</t>
    </r>
    <r>
      <rPr>
        <b/>
        <i/>
        <sz val="10"/>
        <rFont val="Arial"/>
        <family val="2"/>
      </rPr>
      <t>MINUS</t>
    </r>
    <r>
      <rPr>
        <i/>
        <sz val="10"/>
        <rFont val="Arial"/>
        <family val="2"/>
      </rPr>
      <t xml:space="preserve"> Line 4) </t>
    </r>
    <r>
      <rPr>
        <i/>
        <sz val="9"/>
        <rFont val="Arial"/>
        <family val="2"/>
      </rPr>
      <t>(From Pg. W-5)</t>
    </r>
  </si>
  <si>
    <r>
      <t xml:space="preserve">     Sewer Plant in Service </t>
    </r>
    <r>
      <rPr>
        <i/>
        <sz val="9"/>
        <rFont val="Arial"/>
        <family val="2"/>
      </rPr>
      <t>(From Pg. S-4)</t>
    </r>
  </si>
  <si>
    <r>
      <t xml:space="preserve">     LESS:  Sewer Depreciation Reserve </t>
    </r>
    <r>
      <rPr>
        <i/>
        <sz val="9"/>
        <rFont val="Arial"/>
        <family val="2"/>
      </rPr>
      <t>(From Pg. S-4)</t>
    </r>
  </si>
  <si>
    <r>
      <t xml:space="preserve">Net Sewer Plant in Service </t>
    </r>
    <r>
      <rPr>
        <i/>
        <sz val="10"/>
        <rFont val="Arial"/>
        <family val="2"/>
      </rPr>
      <t>(Line 10</t>
    </r>
    <r>
      <rPr>
        <b/>
        <i/>
        <sz val="10"/>
        <rFont val="Arial"/>
        <family val="2"/>
      </rPr>
      <t xml:space="preserve">MINUS </t>
    </r>
    <r>
      <rPr>
        <i/>
        <sz val="10"/>
        <rFont val="Arial"/>
        <family val="2"/>
      </rPr>
      <t>Line 11)</t>
    </r>
    <r>
      <rPr>
        <i/>
        <sz val="8"/>
        <rFont val="Arial"/>
        <family val="2"/>
      </rPr>
      <t xml:space="preserve"> </t>
    </r>
    <r>
      <rPr>
        <i/>
        <sz val="9"/>
        <rFont val="Arial"/>
        <family val="2"/>
      </rPr>
      <t>(From Pg. S-4)</t>
    </r>
  </si>
  <si>
    <r>
      <t xml:space="preserve">Capital Stock </t>
    </r>
    <r>
      <rPr>
        <i/>
        <sz val="9"/>
        <rFont val="Arial"/>
        <family val="2"/>
      </rPr>
      <t>(From Page 2)</t>
    </r>
  </si>
  <si>
    <r>
      <t xml:space="preserve">     Water Contributions In Aid of Construction</t>
    </r>
    <r>
      <rPr>
        <i/>
        <sz val="9"/>
        <rFont val="Arial"/>
        <family val="2"/>
      </rPr>
      <t xml:space="preserve"> (From Pg. 8, Line 16)</t>
    </r>
  </si>
  <si>
    <r>
      <t xml:space="preserve">    </t>
    </r>
    <r>
      <rPr>
        <sz val="10"/>
        <rFont val="Arial"/>
        <family val="2"/>
      </rPr>
      <t xml:space="preserve"> LESS: Water Amortization of Contributions In Aid of Construction</t>
    </r>
    <r>
      <rPr>
        <b/>
        <sz val="10"/>
        <rFont val="Arial"/>
        <family val="2"/>
      </rPr>
      <t xml:space="preserve">
                 </t>
    </r>
    <r>
      <rPr>
        <b/>
        <i/>
        <sz val="9"/>
        <rFont val="Arial"/>
        <family val="2"/>
      </rPr>
      <t xml:space="preserve"> </t>
    </r>
    <r>
      <rPr>
        <i/>
        <sz val="9"/>
        <rFont val="Arial"/>
        <family val="2"/>
      </rPr>
      <t>(From Page 8, line 23)</t>
    </r>
  </si>
  <si>
    <r>
      <t xml:space="preserve">Net Water Contributions In Aid of Construction </t>
    </r>
    <r>
      <rPr>
        <i/>
        <sz val="10"/>
        <rFont val="Arial"/>
        <family val="2"/>
      </rPr>
      <t xml:space="preserve">(i.e., Line 9 </t>
    </r>
    <r>
      <rPr>
        <b/>
        <i/>
        <sz val="10"/>
        <rFont val="Arial"/>
        <family val="2"/>
      </rPr>
      <t xml:space="preserve">MINUS </t>
    </r>
    <r>
      <rPr>
        <i/>
        <sz val="10"/>
        <rFont val="Arial"/>
        <family val="2"/>
      </rPr>
      <t>Line 10)</t>
    </r>
  </si>
  <si>
    <r>
      <t xml:space="preserve">     Sewer Contributions In Aid of Construction </t>
    </r>
    <r>
      <rPr>
        <i/>
        <sz val="9"/>
        <rFont val="Arial"/>
        <family val="2"/>
      </rPr>
      <t>(From Pg. 8, Line 16)</t>
    </r>
  </si>
  <si>
    <r>
      <t xml:space="preserve">    </t>
    </r>
    <r>
      <rPr>
        <sz val="10"/>
        <rFont val="Arial"/>
        <family val="2"/>
      </rPr>
      <t xml:space="preserve"> LESS: Sewer Amortization of Contributions In Aid of Construction</t>
    </r>
    <r>
      <rPr>
        <i/>
        <sz val="10"/>
        <rFont val="Arial"/>
        <family val="2"/>
      </rPr>
      <t xml:space="preserve">
                 </t>
    </r>
    <r>
      <rPr>
        <i/>
        <sz val="9"/>
        <rFont val="Arial"/>
        <family val="2"/>
      </rPr>
      <t xml:space="preserve"> (From Page 8, line 23)</t>
    </r>
  </si>
  <si>
    <r>
      <t xml:space="preserve">Net Sewer Contributions In Aid of Construction </t>
    </r>
    <r>
      <rPr>
        <i/>
        <sz val="9"/>
        <rFont val="Arial"/>
        <family val="2"/>
      </rPr>
      <t xml:space="preserve">(i.e., Line 14 </t>
    </r>
    <r>
      <rPr>
        <b/>
        <i/>
        <sz val="9"/>
        <rFont val="Arial"/>
        <family val="2"/>
      </rPr>
      <t>MINUS</t>
    </r>
    <r>
      <rPr>
        <i/>
        <sz val="9"/>
        <rFont val="Arial"/>
        <family val="2"/>
      </rPr>
      <t xml:space="preserve"> Line 15)</t>
    </r>
  </si>
  <si>
    <t>EMPLOYEE PAYROLL INFORMATION</t>
  </si>
  <si>
    <r>
      <rPr>
        <b/>
        <sz val="10"/>
        <rFont val="Arial"/>
        <family val="2"/>
      </rPr>
      <t>INSTRUCTIONS</t>
    </r>
    <r>
      <rPr>
        <sz val="10"/>
        <rFont val="Arial"/>
        <family val="2"/>
      </rPr>
      <t>:  Please provide names, titles and salaries for all officers and employees with W-2's.  Show total compensation paid
to each during the year.  Include all amounts including bonuses and other allowances.  Enter "0" or none where applicable.  Provide explanations where necessary.  Use additional sheets if necessary.  
Contract Employees (i.e., 1099's or other outside parties should not be listed on this page. See page 7.)</t>
    </r>
  </si>
  <si>
    <t>PAYMENTS FOR SERVICES RENDERED BY OTHER THAN EMPLOYEES
(W-2 Employees should be listed on Page 6)</t>
  </si>
  <si>
    <r>
      <t>Type of Interest
Rate; (</t>
    </r>
    <r>
      <rPr>
        <sz val="9"/>
        <rFont val="Arial"/>
        <family val="2"/>
      </rPr>
      <t>Fixed, Variable</t>
    </r>
    <r>
      <rPr>
        <sz val="10"/>
        <rFont val="Arial"/>
        <family val="2"/>
      </rPr>
      <t>)
(f)</t>
    </r>
  </si>
  <si>
    <t>Interest Rate
(e)</t>
  </si>
  <si>
    <t>Initial 
 Loan
Amount
(d)</t>
  </si>
  <si>
    <r>
      <t xml:space="preserve">Origination Date
</t>
    </r>
    <r>
      <rPr>
        <sz val="9"/>
        <rFont val="Arial"/>
        <family val="2"/>
      </rPr>
      <t>(c)</t>
    </r>
  </si>
  <si>
    <r>
      <t xml:space="preserve">Date of Maturity 
</t>
    </r>
    <r>
      <rPr>
        <sz val="9"/>
        <rFont val="Arial"/>
        <family val="2"/>
      </rPr>
      <t>(j)</t>
    </r>
  </si>
  <si>
    <t xml:space="preserve">If the answer to column (f) is variable, please explain the method used for the interest rate calculation below with corresponding line number from above. </t>
  </si>
  <si>
    <r>
      <t xml:space="preserve">Tax Expenses </t>
    </r>
    <r>
      <rPr>
        <i/>
        <sz val="10"/>
        <rFont val="Arial"/>
        <family val="2"/>
      </rPr>
      <t>(i.e., Property, State, Federal, etc.</t>
    </r>
    <r>
      <rPr>
        <sz val="10"/>
        <rFont val="Arial"/>
        <family val="2"/>
      </rPr>
      <t>)</t>
    </r>
    <r>
      <rPr>
        <sz val="9"/>
        <rFont val="Arial"/>
        <family val="2"/>
      </rPr>
      <t xml:space="preserve">  </t>
    </r>
    <r>
      <rPr>
        <i/>
        <sz val="9"/>
        <rFont val="Arial"/>
        <family val="2"/>
      </rPr>
      <t>(From Pg. W-3, Lines 13-19)</t>
    </r>
  </si>
  <si>
    <r>
      <rPr>
        <sz val="12"/>
        <rFont val="Arial"/>
        <family val="2"/>
      </rPr>
      <t>TOTAL OF ALL
METHODS</t>
    </r>
    <r>
      <rPr>
        <sz val="11"/>
        <rFont val="Arial"/>
        <family val="2"/>
      </rPr>
      <t xml:space="preserve">
(b+c+d+e=f)
(f)</t>
    </r>
  </si>
  <si>
    <r>
      <rPr>
        <sz val="11"/>
        <rFont val="Arial"/>
        <family val="2"/>
      </rPr>
      <t>Pump Manufacturer</t>
    </r>
    <r>
      <rPr>
        <sz val="10"/>
        <rFont val="Arial"/>
        <family val="2"/>
      </rPr>
      <t xml:space="preserve">
</t>
    </r>
    <r>
      <rPr>
        <sz val="9"/>
        <rFont val="Arial"/>
        <family val="2"/>
      </rPr>
      <t>(a)</t>
    </r>
  </si>
  <si>
    <r>
      <rPr>
        <sz val="11"/>
        <rFont val="Arial"/>
        <family val="2"/>
      </rPr>
      <t>Type of Pump</t>
    </r>
    <r>
      <rPr>
        <sz val="10"/>
        <rFont val="Arial"/>
        <family val="2"/>
      </rPr>
      <t xml:space="preserve">
</t>
    </r>
    <r>
      <rPr>
        <i/>
        <sz val="9"/>
        <rFont val="Arial"/>
        <family val="2"/>
      </rPr>
      <t>(i.e., High Service, Well, Standby, etc.)</t>
    </r>
    <r>
      <rPr>
        <sz val="9"/>
        <rFont val="Arial"/>
        <family val="2"/>
      </rPr>
      <t xml:space="preserve">
(b)</t>
    </r>
  </si>
  <si>
    <t>Customer Class
(a)</t>
  </si>
  <si>
    <t>Meter
Size
(b)</t>
  </si>
  <si>
    <t>Total 
at
Beginning 
of Year
(c)</t>
  </si>
  <si>
    <t>Total 
Number
of
Additions
(d)</t>
  </si>
  <si>
    <t>Total
Number
Removed or 
Disconnected 
(e)</t>
  </si>
  <si>
    <t>Construction
Material
(b)</t>
  </si>
  <si>
    <t>Capacity
(d)</t>
  </si>
  <si>
    <r>
      <t xml:space="preserve">Type of Storage
</t>
    </r>
    <r>
      <rPr>
        <i/>
        <sz val="10"/>
        <rFont val="Arial"/>
        <family val="2"/>
      </rPr>
      <t>(i.e., Pneumatic, Ground, Standpipes, Elevated Tanks, etc.)</t>
    </r>
    <r>
      <rPr>
        <sz val="11"/>
        <rFont val="Arial"/>
        <family val="2"/>
      </rPr>
      <t xml:space="preserve">
(a)</t>
    </r>
  </si>
  <si>
    <r>
      <t xml:space="preserve">Last Date Painted
</t>
    </r>
    <r>
      <rPr>
        <sz val="10"/>
        <rFont val="Arial"/>
        <family val="2"/>
      </rPr>
      <t>if Applicable</t>
    </r>
    <r>
      <rPr>
        <sz val="11"/>
        <rFont val="Arial"/>
        <family val="2"/>
      </rPr>
      <t xml:space="preserve">
</t>
    </r>
    <r>
      <rPr>
        <sz val="10"/>
        <rFont val="Arial"/>
        <family val="2"/>
      </rPr>
      <t>(indicate interior 
or exterior)</t>
    </r>
    <r>
      <rPr>
        <sz val="11"/>
        <rFont val="Arial"/>
        <family val="2"/>
      </rPr>
      <t xml:space="preserve">
(c)</t>
    </r>
  </si>
  <si>
    <t>Did the company pump and haul the sludge?  If no, provide the name of the third party providing service.</t>
  </si>
  <si>
    <t>List any equipment failures occurring during the year.  Please state when failure occurred and briefly describe the failure and corrective measures taken; major item(s) (problem(s) fixed was/were over $250 as listed on page 3).</t>
  </si>
  <si>
    <r>
      <t xml:space="preserve">SLUDGE 
</t>
    </r>
    <r>
      <rPr>
        <sz val="9"/>
        <rFont val="Arial"/>
        <family val="2"/>
      </rPr>
      <t>(If you have more than five (5) hauls during the year, only list the total annual amount.)</t>
    </r>
  </si>
  <si>
    <r>
      <t xml:space="preserve">Total Cost 
of Removal
</t>
    </r>
    <r>
      <rPr>
        <sz val="8"/>
        <rFont val="Arial"/>
        <family val="2"/>
      </rPr>
      <t>(Include Extra Charges)</t>
    </r>
  </si>
  <si>
    <r>
      <t xml:space="preserve">(If electronic signatures are used, you </t>
    </r>
    <r>
      <rPr>
        <b/>
        <i/>
        <u/>
        <sz val="9"/>
        <rFont val="Arial"/>
        <family val="2"/>
      </rPr>
      <t xml:space="preserve">must </t>
    </r>
    <r>
      <rPr>
        <i/>
        <sz val="9"/>
        <rFont val="Arial"/>
        <family val="2"/>
      </rPr>
      <t>use  "/s/"  before the name.)</t>
    </r>
  </si>
  <si>
    <t>This will complete your submission and assign a non-case related tracking number (BMAR-20xx-xxxx).  PLEASE RETAIN THIS NUMBER FOR YOUR RECORDS.</t>
  </si>
  <si>
    <r>
      <rPr>
        <b/>
        <sz val="11"/>
        <rFont val="Arial"/>
        <family val="2"/>
      </rPr>
      <t xml:space="preserve">This will return you to the original submission screen.
     </t>
    </r>
    <r>
      <rPr>
        <sz val="11"/>
        <rFont val="Arial"/>
        <family val="2"/>
      </rPr>
      <t>* Scroll down and click on the "Submit" button.</t>
    </r>
  </si>
  <si>
    <t>MISSOURI PUBLIC SERVICE COMMISSION ANNUAL REPORT INSTRUCTIONS</t>
  </si>
  <si>
    <r>
      <t xml:space="preserve">    2. </t>
    </r>
    <r>
      <rPr>
        <b/>
        <u/>
        <sz val="11"/>
        <rFont val="Arial"/>
        <family val="2"/>
      </rPr>
      <t>Attached Method</t>
    </r>
    <r>
      <rPr>
        <sz val="11"/>
        <rFont val="Arial"/>
        <family val="2"/>
      </rPr>
      <t xml:space="preserve">: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24 - Line 26.  </t>
    </r>
  </si>
  <si>
    <r>
      <rPr>
        <b/>
        <sz val="11"/>
        <rFont val="Arial"/>
        <family val="2"/>
      </rPr>
      <t xml:space="preserve">     The Verification Page must be completed in full</t>
    </r>
    <r>
      <rPr>
        <sz val="11"/>
        <rFont val="Arial"/>
        <family val="2"/>
      </rPr>
      <t>, including the Notary seal and commission information, and all signatures noted.  The Verification Page must accompany all versions of this report including any original or revised, highly confidential, proprietary, and public versions.</t>
    </r>
  </si>
  <si>
    <r>
      <t xml:space="preserve">     The </t>
    </r>
    <r>
      <rPr>
        <b/>
        <sz val="11"/>
        <rFont val="Arial"/>
        <family val="2"/>
      </rPr>
      <t>"State Of"</t>
    </r>
    <r>
      <rPr>
        <sz val="11"/>
        <rFont val="Arial"/>
        <family val="2"/>
      </rPr>
      <t xml:space="preserve"> and </t>
    </r>
    <r>
      <rPr>
        <b/>
        <sz val="11"/>
        <rFont val="Arial"/>
        <family val="2"/>
      </rPr>
      <t>"County Of"</t>
    </r>
    <r>
      <rPr>
        <sz val="11"/>
        <rFont val="Arial"/>
        <family val="2"/>
      </rPr>
      <t xml:space="preserve"> fields shall be filled with the location where the notary operates and where this document was notarized.</t>
    </r>
  </si>
  <si>
    <r>
      <t xml:space="preserve">     Legal </t>
    </r>
    <r>
      <rPr>
        <b/>
        <sz val="11"/>
        <rFont val="Arial"/>
        <family val="2"/>
      </rPr>
      <t>Name of Affiant</t>
    </r>
    <r>
      <rPr>
        <sz val="11"/>
        <rFont val="Arial"/>
        <family val="2"/>
      </rPr>
      <t>: Any representative of the Company authorized to attest to the accuracy of the Annual Report.</t>
    </r>
  </si>
  <si>
    <r>
      <rPr>
        <b/>
        <sz val="11"/>
        <rFont val="Arial"/>
        <family val="2"/>
      </rPr>
      <t xml:space="preserve">     Official Title of the Affiant</t>
    </r>
    <r>
      <rPr>
        <sz val="11"/>
        <rFont val="Arial"/>
        <family val="2"/>
      </rPr>
      <t>: Title of the Representative named on the line just above this one on the Verification Page.</t>
    </r>
  </si>
  <si>
    <r>
      <rPr>
        <b/>
        <sz val="11"/>
        <rFont val="Arial"/>
        <family val="2"/>
      </rPr>
      <t xml:space="preserve">     Exact Legal Title or Name of the Respondent</t>
    </r>
    <r>
      <rPr>
        <sz val="11"/>
        <rFont val="Arial"/>
        <family val="2"/>
      </rPr>
      <t>:  Company name as certificated/registered with the Commission, as listed on the Cover Page and the top of the Verification Page.</t>
    </r>
  </si>
  <si>
    <r>
      <rPr>
        <b/>
        <sz val="11"/>
        <rFont val="Arial"/>
        <family val="2"/>
      </rPr>
      <t xml:space="preserve">     Signature of Affiant:</t>
    </r>
    <r>
      <rPr>
        <sz val="11"/>
        <rFont val="Arial"/>
        <family val="2"/>
      </rPr>
      <t xml:space="preserve"> Signature of authorized company representative named above on the Verification Page.  </t>
    </r>
  </si>
  <si>
    <t xml:space="preserve">     The remaining fields are for completion by the Notary including the date, month, and year of the notarization, the Notary's commission expiration date, Notary signature, and placement of the Notary stamps or seals, where applicable on the form. </t>
  </si>
  <si>
    <t>Page III</t>
  </si>
  <si>
    <t>Page II</t>
  </si>
  <si>
    <t>Page IV</t>
  </si>
  <si>
    <t>Page V</t>
  </si>
  <si>
    <t xml:space="preserve">INSTRUCTIONS - PAGE 8 </t>
  </si>
  <si>
    <t>Page VI</t>
  </si>
  <si>
    <t>Page VIII</t>
  </si>
  <si>
    <r>
      <rPr>
        <b/>
        <u/>
        <sz val="11"/>
        <rFont val="Arial"/>
        <family val="2"/>
      </rPr>
      <t>In order to include Highly Confidential Information in the Annual Report, the Submitter must:</t>
    </r>
    <r>
      <rPr>
        <sz val="11"/>
        <rFont val="Arial"/>
        <family val="2"/>
      </rPr>
      <t xml:space="preserve">
Provide </t>
    </r>
    <r>
      <rPr>
        <b/>
        <u/>
        <sz val="11"/>
        <rFont val="Arial"/>
        <family val="2"/>
      </rPr>
      <t>two</t>
    </r>
    <r>
      <rPr>
        <sz val="11"/>
        <rFont val="Arial"/>
        <family val="2"/>
      </rPr>
      <t xml:space="preserve"> version of the Annual Report:
   1.  A Public version with the Highly Confidential information redacted (removed), and
   2.  A fully completed version to be kept as Highly Confidential with restricted access.</t>
    </r>
  </si>
  <si>
    <t xml:space="preserve">     Lines 3, 4, 10, and 11, the dollar amount for should be brought forward from the appropriate page as indicated.</t>
  </si>
  <si>
    <t xml:space="preserve">     Lines 6 and 13, the dollar amounts should reflect the inventory available.</t>
  </si>
  <si>
    <r>
      <t xml:space="preserve">     For retirement purposes, </t>
    </r>
    <r>
      <rPr>
        <b/>
        <u/>
        <sz val="11"/>
        <rFont val="Arial"/>
        <family val="2"/>
      </rPr>
      <t>CIACs</t>
    </r>
    <r>
      <rPr>
        <sz val="11"/>
        <rFont val="Arial"/>
        <family val="2"/>
      </rPr>
      <t xml:space="preserve"> are amortized at the same rate as the Depreciation Rate set for the plant equipment. There are two methods to choose from which are listed below. Before completing either section, you </t>
    </r>
    <r>
      <rPr>
        <b/>
        <u/>
        <sz val="11"/>
        <rFont val="Arial"/>
        <family val="2"/>
      </rPr>
      <t>must</t>
    </r>
    <r>
      <rPr>
        <sz val="11"/>
        <rFont val="Arial"/>
        <family val="2"/>
      </rPr>
      <t xml:space="preserve"> choose one of the methods by clicking in the drop down box and choosing either the Distribution Method or Attached Method. </t>
    </r>
    <r>
      <rPr>
        <b/>
        <u/>
        <sz val="11"/>
        <rFont val="Arial"/>
        <family val="2"/>
      </rPr>
      <t xml:space="preserve"> If you do not choose a method, the formulas within the document will not populate correctly.</t>
    </r>
  </si>
  <si>
    <r>
      <t xml:space="preserve">     On Page W-1, W-2, W-3, and/or S-1, S-2, S-3, provide </t>
    </r>
    <r>
      <rPr>
        <b/>
        <i/>
        <sz val="11"/>
        <rFont val="Arial"/>
        <family val="2"/>
      </rPr>
      <t>Water and/or Sewer Operating Revenues, Expenses and Statistics information,</t>
    </r>
    <r>
      <rPr>
        <sz val="11"/>
        <rFont val="Arial"/>
        <family val="2"/>
      </rPr>
      <t xml:space="preserve"> </t>
    </r>
    <r>
      <rPr>
        <i/>
        <sz val="11"/>
        <rFont val="Arial"/>
        <family val="2"/>
      </rPr>
      <t>(i.e., all billed revenues, expenses, customer numbers at the beginning and end of the year, and metered gallon sold).</t>
    </r>
  </si>
  <si>
    <r>
      <t xml:space="preserve">     On Page W-5, and/or S-4, provide information regarding water and/or sewer utility </t>
    </r>
    <r>
      <rPr>
        <b/>
        <i/>
        <sz val="11"/>
        <rFont val="Arial"/>
        <family val="2"/>
      </rPr>
      <t>(plant-in-service, depreciation expense and depreciation reserve</t>
    </r>
    <r>
      <rPr>
        <sz val="11"/>
        <rFont val="Arial"/>
        <family val="2"/>
      </rPr>
      <t>).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r>
  </si>
  <si>
    <t xml:space="preserve">  ***SAVE A COPY FOR NEXT YEARS BEGINNING BALANCES***</t>
  </si>
  <si>
    <r>
      <rPr>
        <b/>
        <i/>
        <sz val="11"/>
        <rFont val="Arial"/>
        <family val="2"/>
      </rPr>
      <t xml:space="preserve">NOTE: </t>
    </r>
    <r>
      <rPr>
        <i/>
        <sz val="11"/>
        <rFont val="Arial"/>
        <family val="2"/>
      </rPr>
      <t>All information classified as Non-Public will still remain subject to potential disclosure as provided under the Missouri Open Records Act (Chapter 610 RSMo) and Section 386.480, RSMo.</t>
    </r>
  </si>
  <si>
    <r>
      <t xml:space="preserve">     On Page 8, provide information regarding </t>
    </r>
    <r>
      <rPr>
        <b/>
        <i/>
        <sz val="11"/>
        <rFont val="Arial"/>
        <family val="2"/>
      </rPr>
      <t xml:space="preserve">Contributions in Aid of Construction and the Amortization of Contributions in Aid of Construction. </t>
    </r>
    <r>
      <rPr>
        <sz val="11"/>
        <rFont val="Arial"/>
        <family val="2"/>
      </rPr>
      <t xml:space="preserve"> 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</si>
  <si>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Page VII</t>
  </si>
  <si>
    <t xml:space="preserve">     Line 10 depends on the method your company uses for CIAC amortization.  If your company uses the "Distributed Method" as described below, no retirement entries for CIAC should appear in line 10; leave them blank.</t>
  </si>
  <si>
    <r>
      <t xml:space="preserve">     * This form should be used by companies that have </t>
    </r>
    <r>
      <rPr>
        <b/>
        <sz val="11"/>
        <rFont val="Arial"/>
        <family val="2"/>
      </rPr>
      <t xml:space="preserve">fewer than 8,000 customers.  </t>
    </r>
  </si>
  <si>
    <t>Page I</t>
  </si>
  <si>
    <r>
      <rPr>
        <b/>
        <sz val="11"/>
        <rFont val="Arial"/>
        <family val="2"/>
      </rPr>
      <t xml:space="preserve">This will take you to the Filing/Submission Attachment screen.
     </t>
    </r>
    <r>
      <rPr>
        <sz val="11"/>
        <rFont val="Arial"/>
        <family val="2"/>
      </rPr>
      <t>*  Click on "Browse" - Select the file that contains the completed Annual Report.
     *  Choose the security level for your document:  Public, Highly Confidential, or Proprietary.</t>
    </r>
  </si>
  <si>
    <r>
      <rPr>
        <b/>
        <u/>
        <sz val="11"/>
        <rFont val="Arial"/>
        <family val="2"/>
      </rPr>
      <t>Follow the instructions for filing an annual report with these modifications</t>
    </r>
    <r>
      <rPr>
        <b/>
        <sz val="11"/>
        <rFont val="Arial"/>
        <family val="2"/>
      </rPr>
      <t xml:space="preserve">:
     </t>
    </r>
    <r>
      <rPr>
        <sz val="11"/>
        <rFont val="Arial"/>
        <family val="2"/>
      </rPr>
      <t>*  Type of Submission - Select Annual Report (MO PSC)</t>
    </r>
    <r>
      <rPr>
        <b/>
        <sz val="11"/>
        <rFont val="Arial"/>
        <family val="2"/>
      </rPr>
      <t xml:space="preserve"> Extension Request.
   </t>
    </r>
    <r>
      <rPr>
        <sz val="11"/>
        <rFont val="Arial"/>
        <family val="2"/>
      </rPr>
      <t xml:space="preserve">  *  Comments - Type in (current year) </t>
    </r>
    <r>
      <rPr>
        <b/>
        <sz val="11"/>
        <rFont val="Arial"/>
        <family val="2"/>
      </rPr>
      <t xml:space="preserve">Annual Report Extension Request.
     </t>
    </r>
    <r>
      <rPr>
        <sz val="11"/>
        <rFont val="Arial"/>
        <family val="2"/>
      </rPr>
      <t xml:space="preserve">*  Under "Browse", attach your documentation for requesting an extension.
</t>
    </r>
    <r>
      <rPr>
        <b/>
        <i/>
        <sz val="11"/>
        <rFont val="Arial"/>
        <family val="2"/>
      </rPr>
      <t>NOTE:</t>
    </r>
    <r>
      <rPr>
        <i/>
        <sz val="11"/>
        <rFont val="Arial"/>
        <family val="2"/>
      </rPr>
      <t xml:space="preserve"> Once your submission is complete, you will be assigned a non-case related tracking number (BARE-20xx-xxxx). </t>
    </r>
    <r>
      <rPr>
        <b/>
        <i/>
        <sz val="11"/>
        <rFont val="Arial"/>
        <family val="2"/>
      </rPr>
      <t>Please retain this number for your records.</t>
    </r>
    <r>
      <rPr>
        <sz val="11"/>
        <rFont val="Arial"/>
        <family val="2"/>
      </rPr>
      <t xml:space="preserve">
</t>
    </r>
  </si>
  <si>
    <r>
      <rPr>
        <b/>
        <sz val="11"/>
        <rFont val="Arial"/>
        <family val="2"/>
      </rPr>
      <t xml:space="preserve">    </t>
    </r>
    <r>
      <rPr>
        <sz val="11"/>
        <rFont val="Arial"/>
        <family val="2"/>
      </rPr>
      <t xml:space="preserve"> *  Click on the "Attach" button.  On-screen instructions are provided for attaching more than one document.
        Confirm that the correct document is attached before proceeding.
     *  Click the "Done with Attach" button.</t>
    </r>
  </si>
  <si>
    <r>
      <rPr>
        <b/>
        <sz val="11"/>
        <rFont val="Arial"/>
        <family val="2"/>
      </rPr>
      <t xml:space="preserve">   2. </t>
    </r>
    <r>
      <rPr>
        <b/>
        <i/>
        <sz val="11"/>
        <rFont val="Arial"/>
        <family val="2"/>
      </rPr>
      <t xml:space="preserve"> </t>
    </r>
    <r>
      <rPr>
        <b/>
        <i/>
        <u/>
        <sz val="11"/>
        <rFont val="Arial"/>
        <family val="2"/>
      </rPr>
      <t>Mail to the following address:</t>
    </r>
    <r>
      <rPr>
        <sz val="11"/>
        <rFont val="Arial"/>
        <family val="2"/>
      </rPr>
      <t xml:space="preserve">
         Missouri Public Service Commission
         Attn: Data Center</t>
    </r>
  </si>
  <si>
    <r>
      <t xml:space="preserve">         </t>
    </r>
    <r>
      <rPr>
        <b/>
        <i/>
        <u/>
        <sz val="11"/>
        <rFont val="Arial"/>
        <family val="2"/>
      </rPr>
      <t>For Package Delivery:</t>
    </r>
    <r>
      <rPr>
        <sz val="11"/>
        <rFont val="Arial"/>
        <family val="2"/>
      </rPr>
      <t xml:space="preserve">
         200 Madison Street, Suite 100
         Jefferson City, MO  65101</t>
    </r>
  </si>
  <si>
    <r>
      <rPr>
        <b/>
        <u/>
        <sz val="11"/>
        <rFont val="Arial"/>
        <family val="2"/>
      </rPr>
      <t>Additional instructions can be found under the blue "Help" button in EFIS on how to</t>
    </r>
    <r>
      <rPr>
        <b/>
        <sz val="11"/>
        <rFont val="Arial"/>
        <family val="2"/>
      </rPr>
      <t>:</t>
    </r>
    <r>
      <rPr>
        <sz val="11"/>
        <rFont val="Arial"/>
        <family val="2"/>
      </rPr>
      <t xml:space="preserve">
     *  Access EFIS
     *  Log onto EFIS
     *  Obtain a user ID and password.
     *  Reset my password
     *  File an annual report, statement of revenue, or other non-case related submission.
     *  Make a subsequent filing to a non-case related submission.
</t>
    </r>
  </si>
  <si>
    <r>
      <rPr>
        <b/>
        <u/>
        <sz val="11"/>
        <rFont val="Arial"/>
        <family val="2"/>
      </rPr>
      <t xml:space="preserve">(B) Highly Confidential Version
</t>
    </r>
    <r>
      <rPr>
        <sz val="11"/>
        <rFont val="Arial"/>
        <family val="2"/>
      </rPr>
      <t xml:space="preserve">   1.  Cover - Check the "Non-Public Submission" box and denote "Highly Confidential" in the lower right corner.
   2.  Completion - </t>
    </r>
    <r>
      <rPr>
        <b/>
        <u/>
        <sz val="11"/>
        <rFont val="Arial"/>
        <family val="2"/>
      </rPr>
      <t>All</t>
    </r>
    <r>
      <rPr>
        <sz val="11"/>
        <rFont val="Arial"/>
        <family val="2"/>
      </rPr>
      <t xml:space="preserve"> pages should be completed including the Highly Confidential information.
   3.  Page Designation - Each page that contains Highly Confidential information </t>
    </r>
    <r>
      <rPr>
        <b/>
        <u/>
        <sz val="11"/>
        <rFont val="Arial"/>
        <family val="2"/>
      </rPr>
      <t>must</t>
    </r>
    <r>
      <rPr>
        <sz val="11"/>
        <rFont val="Arial"/>
        <family val="2"/>
      </rPr>
      <t xml:space="preserve"> have a "Highly
        Confidential" designation in the lower right corner.
   4.  Format - Highly Confidential information shall be designated by two (2) asterisks before and after the
        information, </t>
    </r>
    <r>
      <rPr>
        <i/>
        <sz val="11"/>
        <rFont val="Arial"/>
        <family val="2"/>
      </rPr>
      <t>(i.e., **your highly confidential information here**.)</t>
    </r>
  </si>
  <si>
    <t>Below are the procedures outlining the requirements for each type of submission:</t>
  </si>
  <si>
    <t>Questions about the Annual Report form or its contents may be submitted to:</t>
  </si>
  <si>
    <t>INSTRUCTIONS - PAGE 8  (Continued</t>
  </si>
  <si>
    <t>INSTRUCTIONS - PAGES W-5 and/or S-4 (Continued)</t>
  </si>
  <si>
    <t xml:space="preserve">     * In examining the report form, you will note there are various references requiring water information and
        sewer information on the same page.</t>
  </si>
  <si>
    <r>
      <t xml:space="preserve">     * If you have water operations only, you should complete all information for water utilities.  Any requested
        information for sewer data should be clearly marked by you as Not Applicable </t>
    </r>
    <r>
      <rPr>
        <i/>
        <sz val="11"/>
        <rFont val="Arial"/>
        <family val="2"/>
      </rPr>
      <t>(i.e., N.A.)</t>
    </r>
    <r>
      <rPr>
        <sz val="11"/>
        <rFont val="Arial"/>
        <family val="2"/>
      </rPr>
      <t>.</t>
    </r>
  </si>
  <si>
    <r>
      <t xml:space="preserve">     * If you have sewer operations only, you should complete all information requested for sewer utilities. Any
       requested information for water data should be clearly marked by you as Not Applicable </t>
    </r>
    <r>
      <rPr>
        <i/>
        <sz val="11"/>
        <rFont val="Arial"/>
        <family val="2"/>
      </rPr>
      <t>(i.e., N.A.)</t>
    </r>
    <r>
      <rPr>
        <sz val="11"/>
        <rFont val="Arial"/>
        <family val="2"/>
      </rPr>
      <t>.</t>
    </r>
  </si>
  <si>
    <t xml:space="preserve">     * You shall use either one of the versions provided: 1) the Excel version, or 2) the Adobe document that shall
        be printed and completed by hand.</t>
  </si>
  <si>
    <r>
      <t xml:space="preserve">     * The Excel form is "read only".  You </t>
    </r>
    <r>
      <rPr>
        <b/>
        <u/>
        <sz val="11"/>
        <rFont val="Arial"/>
        <family val="2"/>
      </rPr>
      <t>must</t>
    </r>
    <r>
      <rPr>
        <sz val="11"/>
        <rFont val="Arial"/>
        <family val="2"/>
      </rPr>
      <t xml:space="preserve"> save or copy the file to your computer's hard drive to input
        information into the Annual Report form.</t>
    </r>
  </si>
  <si>
    <r>
      <rPr>
        <b/>
        <u/>
        <sz val="11"/>
        <rFont val="Arial"/>
        <family val="2"/>
      </rPr>
      <t xml:space="preserve">(A) Public Version
</t>
    </r>
    <r>
      <rPr>
        <sz val="11"/>
        <rFont val="Arial"/>
        <family val="2"/>
      </rPr>
      <t xml:space="preserve">   1.  Cover - Check the "Public Submission" box and denote "Public" in the lower right corner.
   2.  Completion - All pages should be completed excluding the "Non-Public" information.
   3.  Page Designation - Each page that has had Highly Confidential information removed </t>
    </r>
    <r>
      <rPr>
        <b/>
        <u/>
        <sz val="11"/>
        <rFont val="Arial"/>
        <family val="2"/>
      </rPr>
      <t>must</t>
    </r>
    <r>
      <rPr>
        <sz val="11"/>
        <rFont val="Arial"/>
        <family val="2"/>
      </rPr>
      <t xml:space="preserve"> have the
        "Public" designation in the lower right corner.
   4.  Format - where Highly Confidential information has been removed, two (2) asterisks shall be placed before
        and after the information, </t>
    </r>
    <r>
      <rPr>
        <i/>
        <sz val="11"/>
        <rFont val="Arial"/>
        <family val="2"/>
      </rPr>
      <t>(i.e., **highly confidential information removed**.)</t>
    </r>
    <r>
      <rPr>
        <sz val="11"/>
        <rFont val="Arial"/>
        <family val="2"/>
      </rPr>
      <t xml:space="preserve"> The field must be left blank to
        insure the information remains on the same line and page as in the Highly Confidential version.</t>
    </r>
  </si>
  <si>
    <r>
      <rPr>
        <b/>
        <u/>
        <sz val="11"/>
        <rFont val="Arial"/>
        <family val="2"/>
      </rPr>
      <t xml:space="preserve">(C) Additional Documents Required with Both Submissions
</t>
    </r>
    <r>
      <rPr>
        <sz val="11"/>
        <rFont val="Arial"/>
        <family val="2"/>
      </rPr>
      <t xml:space="preserve">   1.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t>
    </r>
    <r>
      <rPr>
        <b/>
        <u/>
        <sz val="11"/>
        <rFont val="Arial"/>
        <family val="2"/>
      </rPr>
      <t>must</t>
    </r>
    <r>
      <rPr>
        <sz val="11"/>
        <rFont val="Arial"/>
        <family val="2"/>
      </rPr>
      <t xml:space="preserve"> be included. </t>
    </r>
  </si>
  <si>
    <t xml:space="preserve">   2.  A notarized affidavit that clearly identifies the specific types of information to be kept under seal.
       Justification of why the specific information should be a closed record and a statement attesting that none
       of the information is available to the public in any format.</t>
  </si>
  <si>
    <t>If you are asked to provide additional information or need to file amended information, file it as a "Non-Case Related Supplemental Submission" using the tracking number from your original annual report submission.</t>
  </si>
  <si>
    <r>
      <rPr>
        <b/>
        <u/>
        <sz val="11"/>
        <rFont val="Arial"/>
        <family val="2"/>
      </rPr>
      <t xml:space="preserve">General Form Information
</t>
    </r>
    <r>
      <rPr>
        <sz val="11"/>
        <rFont val="Arial"/>
        <family val="2"/>
      </rPr>
      <t xml:space="preserve">This report is due to the Missouri Public Service Commission </t>
    </r>
    <r>
      <rPr>
        <b/>
        <u/>
        <sz val="11"/>
        <rFont val="Arial"/>
        <family val="2"/>
      </rPr>
      <t>on or before April 15th</t>
    </r>
    <r>
      <rPr>
        <sz val="11"/>
        <rFont val="Arial"/>
        <family val="2"/>
      </rPr>
      <t xml:space="preserve"> and is required to be filed
on a calendar year basis pursuant to the Commission Rules 4 CSR 240-3.335 and/or 4 CSR 240-3.640. Failure
to file this report by the deadline of April 15th could result in penalties up to $100 for every day the report is late
pursuant to Section 392.210, RSMo.</t>
    </r>
  </si>
  <si>
    <r>
      <rPr>
        <sz val="11"/>
        <rFont val="Arial"/>
        <family val="2"/>
      </rPr>
      <t xml:space="preserve">Mark Oligschlaeger at (573) 751-7443 or by e-mail at </t>
    </r>
    <r>
      <rPr>
        <b/>
        <sz val="11"/>
        <rFont val="Arial"/>
        <family val="2"/>
      </rPr>
      <t>mark.oligschlaeger@psc.mo.gov.</t>
    </r>
  </si>
  <si>
    <r>
      <rPr>
        <b/>
        <u/>
        <sz val="11"/>
        <rFont val="Arial"/>
        <family val="2"/>
      </rPr>
      <t>Treatment of Highly Confidential Information (Submission Under Seal):</t>
    </r>
    <r>
      <rPr>
        <sz val="11"/>
        <rFont val="Arial"/>
        <family val="2"/>
      </rPr>
      <t xml:space="preserve">
Utilities may request classification of selected portions of their annual report as Non-Public (highly confidential/filed under seal) pursuant to the Commission Rules at 4 CSR 240-3.335 and/or 4 CSR 240-3.640.</t>
    </r>
  </si>
  <si>
    <t xml:space="preserve">     * If this document has been prepared by a third-party preparer, it is the responsibility of the Company
       personnel attesting to the accuracy of the document to review the document before submission to the
       Missouri Public Service Commission.</t>
  </si>
  <si>
    <r>
      <rPr>
        <b/>
        <i/>
        <sz val="11"/>
        <rFont val="Arial"/>
        <family val="2"/>
      </rPr>
      <t xml:space="preserve">        </t>
    </r>
    <r>
      <rPr>
        <b/>
        <i/>
        <u/>
        <sz val="11"/>
        <rFont val="Arial"/>
        <family val="2"/>
      </rPr>
      <t xml:space="preserve">For U.S. Mail:
</t>
    </r>
    <r>
      <rPr>
        <b/>
        <i/>
        <sz val="11"/>
        <rFont val="Arial"/>
        <family val="2"/>
      </rPr>
      <t xml:space="preserve">        </t>
    </r>
    <r>
      <rPr>
        <sz val="11"/>
        <rFont val="Arial"/>
        <family val="2"/>
      </rPr>
      <t>P.O. Box 360
        Jefferson City, MO  65102-0360</t>
    </r>
  </si>
  <si>
    <t>Metered Sales Based on Gallon Usage</t>
  </si>
  <si>
    <r>
      <t>GALLONS PUMPED INTO SYSTEM</t>
    </r>
    <r>
      <rPr>
        <i/>
        <sz val="11"/>
        <color rgb="FFFF0000"/>
        <rFont val="Arial"/>
        <family val="2"/>
      </rPr>
      <t/>
    </r>
  </si>
  <si>
    <r>
      <rPr>
        <sz val="12"/>
        <rFont val="Arial"/>
        <family val="2"/>
      </rPr>
      <t>SOURCE OF SUPPLY</t>
    </r>
    <r>
      <rPr>
        <sz val="12"/>
        <color rgb="FFFF0000"/>
        <rFont val="Arial"/>
        <family val="2"/>
      </rPr>
      <t xml:space="preserve">
</t>
    </r>
    <r>
      <rPr>
        <sz val="10"/>
        <rFont val="Arial"/>
        <family val="2"/>
      </rPr>
      <t xml:space="preserve">(Please name </t>
    </r>
    <r>
      <rPr>
        <u/>
        <sz val="10"/>
        <rFont val="Arial"/>
        <family val="2"/>
      </rPr>
      <t>each</t>
    </r>
    <r>
      <rPr>
        <sz val="10"/>
        <rFont val="Arial"/>
        <family val="2"/>
      </rPr>
      <t xml:space="preserve"> source below in columns b-e 
</t>
    </r>
    <r>
      <rPr>
        <i/>
        <sz val="10"/>
        <rFont val="Arial"/>
        <family val="2"/>
      </rPr>
      <t>(i.e., Well #1, etc.)</t>
    </r>
  </si>
  <si>
    <r>
      <rPr>
        <strike/>
        <sz val="10"/>
        <rFont val="Arial"/>
        <family val="2"/>
      </rPr>
      <t xml:space="preserve">
</t>
    </r>
    <r>
      <rPr>
        <sz val="10"/>
        <rFont val="Arial"/>
        <family val="2"/>
      </rPr>
      <t xml:space="preserve">Type of Debt
 </t>
    </r>
    <r>
      <rPr>
        <i/>
        <sz val="9"/>
        <rFont val="Arial"/>
        <family val="2"/>
      </rPr>
      <t xml:space="preserve">(i.e., Notes Payable, Bonds, Bank Loans, Shareholder Loans, Affiliate Loans, etc.)
</t>
    </r>
    <r>
      <rPr>
        <sz val="9"/>
        <rFont val="Arial"/>
        <family val="2"/>
      </rPr>
      <t xml:space="preserve"> (a)</t>
    </r>
  </si>
  <si>
    <r>
      <t xml:space="preserve">Contact Information 
of 
Each Lender 
</t>
    </r>
    <r>
      <rPr>
        <i/>
        <sz val="9"/>
        <rFont val="Arial"/>
        <family val="2"/>
      </rPr>
      <t>(Name,  Addrress, 
Phone No., Email)</t>
    </r>
    <r>
      <rPr>
        <sz val="10"/>
        <rFont val="Arial"/>
        <family val="2"/>
      </rPr>
      <t xml:space="preserve">
</t>
    </r>
    <r>
      <rPr>
        <sz val="9"/>
        <rFont val="Arial"/>
        <family val="2"/>
      </rPr>
      <t>(b)</t>
    </r>
  </si>
  <si>
    <r>
      <t>Frequency 
of
 Payments</t>
    </r>
    <r>
      <rPr>
        <b/>
        <sz val="10"/>
        <rFont val="Arial"/>
        <family val="2"/>
      </rPr>
      <t xml:space="preserve">
</t>
    </r>
    <r>
      <rPr>
        <i/>
        <sz val="9"/>
        <rFont val="Arial"/>
        <family val="2"/>
      </rPr>
      <t xml:space="preserve">(Semi-
Monthly, </t>
    </r>
    <r>
      <rPr>
        <sz val="9"/>
        <rFont val="Arial"/>
        <family val="2"/>
      </rPr>
      <t xml:space="preserve">
</t>
    </r>
    <r>
      <rPr>
        <i/>
        <sz val="9"/>
        <rFont val="Arial"/>
        <family val="2"/>
      </rPr>
      <t>Monthly, Quarterly,
Annually, 
etc.)</t>
    </r>
    <r>
      <rPr>
        <sz val="10"/>
        <rFont val="Arial"/>
        <family val="2"/>
      </rPr>
      <t xml:space="preserve">
</t>
    </r>
    <r>
      <rPr>
        <sz val="9"/>
        <rFont val="Arial"/>
        <family val="2"/>
      </rPr>
      <t>(g)</t>
    </r>
  </si>
  <si>
    <r>
      <t xml:space="preserve">Long
Term
Debt
</t>
    </r>
    <r>
      <rPr>
        <i/>
        <sz val="9"/>
        <rFont val="Arial"/>
        <family val="2"/>
      </rPr>
      <t xml:space="preserve">(Over one year.)
</t>
    </r>
    <r>
      <rPr>
        <sz val="9"/>
        <rFont val="Arial"/>
        <family val="2"/>
      </rPr>
      <t>(h)</t>
    </r>
    <r>
      <rPr>
        <i/>
        <sz val="10"/>
        <rFont val="Arial"/>
        <family val="2"/>
      </rPr>
      <t xml:space="preserve">
</t>
    </r>
  </si>
  <si>
    <r>
      <t xml:space="preserve">Short Term
Debt
</t>
    </r>
    <r>
      <rPr>
        <i/>
        <sz val="9"/>
        <rFont val="Arial"/>
        <family val="2"/>
      </rPr>
      <t xml:space="preserve">(Less than
one year.)
</t>
    </r>
    <r>
      <rPr>
        <sz val="9"/>
        <rFont val="Arial"/>
        <family val="2"/>
      </rPr>
      <t xml:space="preserve">(i)
</t>
    </r>
  </si>
  <si>
    <t>Total
 Interest
 Paid
During
the
Year
(k)</t>
  </si>
  <si>
    <t>Water
Utility
(l)</t>
  </si>
  <si>
    <t>Sewer
Utility
(m)</t>
  </si>
  <si>
    <r>
      <rPr>
        <b/>
        <sz val="10"/>
        <rFont val="Arial"/>
        <family val="2"/>
      </rPr>
      <t>INSTRUCTIONS:</t>
    </r>
    <r>
      <rPr>
        <sz val="10"/>
        <rFont val="Arial"/>
        <family val="2"/>
      </rPr>
      <t xml:space="preserve">  Please report information for the </t>
    </r>
    <r>
      <rPr>
        <b/>
        <sz val="10"/>
        <rFont val="Arial"/>
        <family val="2"/>
      </rPr>
      <t xml:space="preserve">current annual reporting </t>
    </r>
    <r>
      <rPr>
        <sz val="10"/>
        <rFont val="Arial"/>
        <family val="2"/>
      </rPr>
      <t>year.  List each separate item of debt.  Please identify the named borrower for each debt, if different from the company. Show principal amount to which each interest rate applies.  Include all items on which interest was paid during the year.  Use additional worksheets if necessary.</t>
    </r>
  </si>
  <si>
    <r>
      <t>Total Assets should balance with Total Equity and Liabilities on Page 5</t>
    </r>
    <r>
      <rPr>
        <b/>
        <i/>
        <sz val="10"/>
        <rFont val="Arial"/>
        <family val="2"/>
      </rPr>
      <t xml:space="preserve"> (see instructions).</t>
    </r>
    <r>
      <rPr>
        <b/>
        <sz val="10"/>
        <rFont val="Arial"/>
        <family val="2"/>
      </rPr>
      <t xml:space="preserve">
 Difference between Equity &amp; Liabilities and Assets</t>
    </r>
    <r>
      <rPr>
        <b/>
        <i/>
        <sz val="10"/>
        <rFont val="Arial"/>
        <family val="2"/>
      </rPr>
      <t xml:space="preserve"> (</t>
    </r>
    <r>
      <rPr>
        <b/>
        <i/>
        <sz val="9"/>
        <rFont val="Arial"/>
        <family val="2"/>
      </rPr>
      <t>from Pg. 5</t>
    </r>
    <r>
      <rPr>
        <b/>
        <i/>
        <sz val="10"/>
        <rFont val="Arial"/>
        <family val="2"/>
      </rPr>
      <t>)</t>
    </r>
    <r>
      <rPr>
        <b/>
        <sz val="10"/>
        <rFont val="Arial"/>
        <family val="2"/>
      </rPr>
      <t xml:space="preserve">. </t>
    </r>
  </si>
  <si>
    <t>Name/Title</t>
  </si>
  <si>
    <t>7a</t>
  </si>
  <si>
    <t>7b</t>
  </si>
  <si>
    <t>7c</t>
  </si>
  <si>
    <t>7d</t>
  </si>
  <si>
    <t>7e</t>
  </si>
  <si>
    <t>7f</t>
  </si>
  <si>
    <r>
      <rPr>
        <b/>
        <sz val="10"/>
        <rFont val="Arial"/>
        <family val="2"/>
      </rPr>
      <t xml:space="preserve">INSTRUCTIONS:  </t>
    </r>
    <r>
      <rPr>
        <sz val="10"/>
        <rFont val="Arial"/>
        <family val="2"/>
      </rPr>
      <t>Report below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  Attach additional worksheet pages if necessary.</t>
    </r>
  </si>
  <si>
    <t xml:space="preserve">     Line 3 requires input from Page 8 of last year's annual report. Be sure this amount is correct from the previous year's annual report or your total, Line 23 or Line 26, depending upon the method chosen or your total will not be accurate.</t>
  </si>
  <si>
    <t xml:space="preserve">     Line 18 should indicate the balance at the end of the current year's annual report (from Line 16 above).  Line 17 plus Line 22 equals Line 23 (Distribution Method only).</t>
  </si>
  <si>
    <r>
      <t xml:space="preserve">Total 
at
 End of Year
</t>
    </r>
    <r>
      <rPr>
        <sz val="10"/>
        <rFont val="Arial"/>
        <family val="2"/>
      </rPr>
      <t>(f)</t>
    </r>
  </si>
  <si>
    <r>
      <t xml:space="preserve">Total Metered Sales            </t>
    </r>
    <r>
      <rPr>
        <i/>
        <sz val="9"/>
        <rFont val="Arial"/>
        <family val="2"/>
      </rPr>
      <t xml:space="preserve"> </t>
    </r>
  </si>
  <si>
    <t>Total Unmetered Sales</t>
  </si>
  <si>
    <r>
      <rPr>
        <b/>
        <sz val="10"/>
        <rFont val="Arial"/>
        <family val="2"/>
      </rPr>
      <t>Total Operating Revenues</t>
    </r>
    <r>
      <rPr>
        <sz val="10"/>
        <rFont val="Arial"/>
        <family val="2"/>
      </rPr>
      <t xml:space="preserve"> </t>
    </r>
    <r>
      <rPr>
        <i/>
        <sz val="10"/>
        <rFont val="Arial"/>
        <family val="2"/>
      </rPr>
      <t>(From Tariffed Services) (To Pg. 1, line 9)</t>
    </r>
  </si>
  <si>
    <r>
      <rPr>
        <b/>
        <sz val="10"/>
        <rFont val="Arial"/>
        <family val="2"/>
      </rPr>
      <t xml:space="preserve">Total </t>
    </r>
    <r>
      <rPr>
        <b/>
        <u/>
        <sz val="10"/>
        <rFont val="Arial"/>
        <family val="2"/>
      </rPr>
      <t>Non-Tariffed</t>
    </r>
    <r>
      <rPr>
        <b/>
        <sz val="10"/>
        <rFont val="Arial"/>
        <family val="2"/>
      </rPr>
      <t xml:space="preserve"> Revenues</t>
    </r>
    <r>
      <rPr>
        <b/>
        <i/>
        <sz val="10"/>
        <rFont val="Arial"/>
        <family val="2"/>
      </rPr>
      <t xml:space="preserve"> </t>
    </r>
    <r>
      <rPr>
        <i/>
        <sz val="10"/>
        <rFont val="Arial"/>
        <family val="2"/>
      </rPr>
      <t>(To Pg. 1, Line 10)</t>
    </r>
  </si>
  <si>
    <r>
      <t xml:space="preserve">Total Revenues * </t>
    </r>
    <r>
      <rPr>
        <i/>
        <sz val="9"/>
        <rFont val="Arial"/>
        <family val="2"/>
      </rPr>
      <t>(To Pg. 1, Line 11)</t>
    </r>
  </si>
  <si>
    <r>
      <t>Total Unmetered Sales</t>
    </r>
    <r>
      <rPr>
        <b/>
        <i/>
        <sz val="10"/>
        <rFont val="Arial "/>
      </rPr>
      <t xml:space="preserve"> </t>
    </r>
  </si>
  <si>
    <t xml:space="preserve">Total Metered Sales </t>
  </si>
  <si>
    <r>
      <rPr>
        <b/>
        <sz val="10"/>
        <rFont val="Arial "/>
      </rPr>
      <t>Total Operating Revenues</t>
    </r>
    <r>
      <rPr>
        <b/>
        <i/>
        <sz val="10"/>
        <rFont val="Arial "/>
      </rPr>
      <t xml:space="preserve"> (From Tariffed Services)</t>
    </r>
    <r>
      <rPr>
        <i/>
        <sz val="9"/>
        <rFont val="Arial "/>
      </rPr>
      <t>(To Pg. 1, Line 12)</t>
    </r>
  </si>
  <si>
    <r>
      <rPr>
        <b/>
        <sz val="10"/>
        <rFont val="Arial "/>
      </rPr>
      <t xml:space="preserve">Total </t>
    </r>
    <r>
      <rPr>
        <b/>
        <u/>
        <sz val="10"/>
        <rFont val="Arial "/>
      </rPr>
      <t xml:space="preserve">Non-Tariffed </t>
    </r>
    <r>
      <rPr>
        <b/>
        <sz val="10"/>
        <rFont val="Arial "/>
      </rPr>
      <t>Revenues</t>
    </r>
    <r>
      <rPr>
        <i/>
        <sz val="9"/>
        <rFont val="Arial "/>
      </rPr>
      <t xml:space="preserve"> (To Pg. 1, Line 13)</t>
    </r>
  </si>
  <si>
    <r>
      <t xml:space="preserve">Total Revenues * </t>
    </r>
    <r>
      <rPr>
        <i/>
        <sz val="9"/>
        <rFont val="Arial "/>
      </rPr>
      <t>(To Pg. 1, Line 14)</t>
    </r>
  </si>
  <si>
    <t xml:space="preserve">Annual Report of    </t>
  </si>
  <si>
    <t>See the Instructions tab for more information to complete this page.</t>
  </si>
  <si>
    <t xml:space="preserve">     Line 1 and 2, should auto-populate from the Cover Page, if using Excel version, or, provide the full Company name as it appears on your Certificate of Convenience and Necessity. </t>
  </si>
  <si>
    <r>
      <rPr>
        <b/>
        <sz val="10"/>
        <rFont val="Arial"/>
        <family val="2"/>
      </rPr>
      <t>Net Income</t>
    </r>
    <r>
      <rPr>
        <sz val="10"/>
        <rFont val="Arial"/>
        <family val="2"/>
      </rPr>
      <t xml:space="preserve"> </t>
    </r>
    <r>
      <rPr>
        <i/>
        <sz val="10"/>
        <rFont val="Arial"/>
        <family val="2"/>
      </rPr>
      <t>(Loss)</t>
    </r>
    <r>
      <rPr>
        <i/>
        <sz val="9"/>
        <rFont val="Arial"/>
        <family val="2"/>
      </rPr>
      <t xml:space="preserve"> -  (A negative number indicated by ( ) represents a loss.)</t>
    </r>
  </si>
  <si>
    <r>
      <rPr>
        <b/>
        <sz val="10"/>
        <rFont val="Arial"/>
        <family val="2"/>
      </rPr>
      <t xml:space="preserve">Net Income </t>
    </r>
    <r>
      <rPr>
        <sz val="10"/>
        <rFont val="Arial"/>
        <family val="2"/>
      </rPr>
      <t xml:space="preserve">(Loss) - </t>
    </r>
    <r>
      <rPr>
        <sz val="10"/>
        <rFont val="Arial"/>
        <family val="2"/>
      </rPr>
      <t>(</t>
    </r>
    <r>
      <rPr>
        <i/>
        <sz val="10"/>
        <rFont val="Arial"/>
        <family val="2"/>
      </rPr>
      <t>A negative number indicated by ( ) represents a loss.)</t>
    </r>
  </si>
  <si>
    <t xml:space="preserve">     On Line 6, provide the email address of the Company's contact representative.  If an e-mail address is not available please designate with "N/A".</t>
  </si>
  <si>
    <t xml:space="preserve">     Lines 1 and 2 should auto-populate from the Cover Page, if using the Excel version.</t>
  </si>
  <si>
    <r>
      <t xml:space="preserve">     On Page W-6 (Part 2), provide historical and statistical</t>
    </r>
    <r>
      <rPr>
        <b/>
        <i/>
        <sz val="11"/>
        <rFont val="Arial"/>
        <family val="2"/>
      </rPr>
      <t xml:space="preserve"> </t>
    </r>
    <r>
      <rPr>
        <sz val="11"/>
        <rFont val="Arial"/>
        <family val="2"/>
      </rPr>
      <t xml:space="preserve">information regarding </t>
    </r>
    <r>
      <rPr>
        <b/>
        <i/>
        <sz val="11"/>
        <rFont val="Arial"/>
        <family val="2"/>
      </rPr>
      <t>wells</t>
    </r>
    <r>
      <rPr>
        <sz val="11"/>
        <rFont val="Arial"/>
        <family val="2"/>
      </rPr>
      <t xml:space="preserve">; description of the well, the well ID # and location. </t>
    </r>
  </si>
  <si>
    <r>
      <t xml:space="preserve">     On Page W-7, provide historical and statistical information regarding </t>
    </r>
    <r>
      <rPr>
        <b/>
        <i/>
        <sz val="11"/>
        <rFont val="Arial"/>
        <family val="2"/>
      </rPr>
      <t>water meters, meter settings and storage facilities.</t>
    </r>
  </si>
  <si>
    <r>
      <t xml:space="preserve">     On Page W-8, provide historical</t>
    </r>
    <r>
      <rPr>
        <b/>
        <i/>
        <sz val="11"/>
        <rFont val="Arial"/>
        <family val="2"/>
      </rPr>
      <t xml:space="preserve"> </t>
    </r>
    <r>
      <rPr>
        <sz val="11"/>
        <rFont val="Arial"/>
        <family val="2"/>
      </rPr>
      <t>information regarding the</t>
    </r>
    <r>
      <rPr>
        <b/>
        <i/>
        <sz val="11"/>
        <rFont val="Arial"/>
        <family val="2"/>
      </rPr>
      <t xml:space="preserve"> feet of water mains and number of service connections from the Main to Property Line.</t>
    </r>
  </si>
  <si>
    <r>
      <t>Before Submitting the Annual Report into EFIS</t>
    </r>
    <r>
      <rPr>
        <b/>
        <sz val="11"/>
        <rFont val="Arial"/>
        <family val="2"/>
      </rPr>
      <t xml:space="preserve">:
  </t>
    </r>
    <r>
      <rPr>
        <b/>
        <i/>
        <sz val="11"/>
        <rFont val="Arial"/>
        <family val="2"/>
      </rPr>
      <t xml:space="preserve">   </t>
    </r>
    <r>
      <rPr>
        <sz val="11"/>
        <rFont val="Arial"/>
        <family val="2"/>
      </rPr>
      <t>*</t>
    </r>
    <r>
      <rPr>
        <b/>
        <i/>
        <sz val="11"/>
        <rFont val="Arial"/>
        <family val="2"/>
      </rPr>
      <t xml:space="preserve">  </t>
    </r>
    <r>
      <rPr>
        <sz val="11"/>
        <rFont val="Arial"/>
        <family val="2"/>
      </rPr>
      <t xml:space="preserve">You must have a user ID and password. The Company you are filing on behalf of must be registered
         in EFIS. (If you are unsure if you have a user ID, if your Company is registered, or, if you are registered
         as a contact for the Company, please send an email to the Data Center at: </t>
    </r>
    <r>
      <rPr>
        <u/>
        <sz val="11"/>
        <rFont val="Arial"/>
        <family val="2"/>
      </rPr>
      <t>datacenter-psc@psc.mo.gov</t>
    </r>
    <r>
      <rPr>
        <sz val="11"/>
        <rFont val="Arial"/>
        <family val="2"/>
      </rPr>
      <t xml:space="preserve"> or
         call (573) 751-7496 before completing new registration information. </t>
    </r>
    <r>
      <rPr>
        <b/>
        <sz val="11"/>
        <rFont val="Arial"/>
        <family val="2"/>
      </rPr>
      <t>NOTE:</t>
    </r>
    <r>
      <rPr>
        <sz val="11"/>
        <rFont val="Arial"/>
        <family val="2"/>
      </rPr>
      <t xml:space="preserve"> All certificated companies
         are already registered in EFIS. Please </t>
    </r>
    <r>
      <rPr>
        <b/>
        <sz val="11"/>
        <rFont val="Arial"/>
        <family val="2"/>
      </rPr>
      <t>DO NOT</t>
    </r>
    <r>
      <rPr>
        <sz val="11"/>
        <rFont val="Arial"/>
        <family val="2"/>
      </rPr>
      <t xml:space="preserve"> create a Company registration).
     *  The person making the filing must be registered as a contact for the Company/firm they are making
         the filing on behalf of.
     *  You need to have the information you want to submit saved electronically. </t>
    </r>
  </si>
  <si>
    <r>
      <rPr>
        <b/>
        <u/>
        <sz val="11"/>
        <rFont val="Arial"/>
        <family val="2"/>
      </rPr>
      <t>Before Submitting the Annual Report into EFIS</t>
    </r>
    <r>
      <rPr>
        <b/>
        <sz val="11"/>
        <rFont val="Arial"/>
        <family val="2"/>
      </rPr>
      <t>: (continued)</t>
    </r>
    <r>
      <rPr>
        <sz val="11"/>
        <rFont val="Arial"/>
        <family val="2"/>
      </rPr>
      <t xml:space="preserve">
     *  The Verification Page </t>
    </r>
    <r>
      <rPr>
        <b/>
        <u/>
        <sz val="11"/>
        <rFont val="Arial"/>
        <family val="2"/>
      </rPr>
      <t>must</t>
    </r>
    <r>
      <rPr>
        <sz val="11"/>
        <rFont val="Arial"/>
        <family val="2"/>
      </rPr>
      <t xml:space="preserve"> be completed in full.
     *  The dates that are reflected on the original Verification Page </t>
    </r>
    <r>
      <rPr>
        <b/>
        <u/>
        <sz val="11"/>
        <rFont val="Arial"/>
        <family val="2"/>
      </rPr>
      <t>must</t>
    </r>
    <r>
      <rPr>
        <sz val="11"/>
        <rFont val="Arial"/>
        <family val="2"/>
      </rPr>
      <t xml:space="preserve"> also be added.
     *  Electronic signatures </t>
    </r>
    <r>
      <rPr>
        <b/>
        <u/>
        <sz val="11"/>
        <rFont val="Arial"/>
        <family val="2"/>
      </rPr>
      <t>must</t>
    </r>
    <r>
      <rPr>
        <sz val="11"/>
        <rFont val="Arial"/>
        <family val="2"/>
      </rPr>
      <t xml:space="preserve"> be used on the Verification Page: electronic signatures are acceptable 
         pursuant to RSMo., Sections 432.200 - 432.295. To type an electronic signature: on the signature lines, 
         type "/s/", insert a space, and then type the name.
     *  The original Verification Page </t>
    </r>
    <r>
      <rPr>
        <b/>
        <u/>
        <sz val="11"/>
        <rFont val="Arial"/>
        <family val="2"/>
      </rPr>
      <t>must</t>
    </r>
    <r>
      <rPr>
        <sz val="11"/>
        <rFont val="Arial"/>
        <family val="2"/>
      </rPr>
      <t xml:space="preserve"> be notarized and kept for your records. 
</t>
    </r>
    <r>
      <rPr>
        <b/>
        <i/>
        <sz val="11"/>
        <rFont val="Arial"/>
        <family val="2"/>
      </rPr>
      <t>NOTE: Resubmissions of the Annual Report must include a new completed Verification Page with the current date, signatures, and current notary date, stamp, and information.</t>
    </r>
  </si>
  <si>
    <r>
      <t xml:space="preserve">Please indicate which type of service the Company is </t>
    </r>
    <r>
      <rPr>
        <b/>
        <u/>
        <sz val="12"/>
        <rFont val="Arial"/>
        <family val="2"/>
      </rPr>
      <t>certificated</t>
    </r>
    <r>
      <rPr>
        <b/>
        <sz val="12"/>
        <rFont val="Arial"/>
        <family val="2"/>
      </rPr>
      <t xml:space="preserve"> to provide by checking the appropriate box(es). </t>
    </r>
    <r>
      <rPr>
        <i/>
        <sz val="12"/>
        <rFont val="Arial"/>
        <family val="2"/>
      </rPr>
      <t>(Check all that apply.)</t>
    </r>
  </si>
  <si>
    <r>
      <t xml:space="preserve">      Columns (C), (D), Pages W-5 and S-4, require original </t>
    </r>
    <r>
      <rPr>
        <b/>
        <i/>
        <sz val="11"/>
        <rFont val="Arial"/>
        <family val="2"/>
      </rPr>
      <t>installed cost of plant and equipment placed in service.</t>
    </r>
    <r>
      <rPr>
        <sz val="11"/>
        <rFont val="Arial"/>
        <family val="2"/>
      </rPr>
      <t xml:space="preserve"> If a replacement of plant occurs, such as a pump change-out or trading in a truck, then column (D), Additions During the Year, should show the full installed cost of the new item.  In columns (E),  Book Cost of Plant Retired, record the original installed cost (from Plant Property Records), of the item which was replaced (removed). These entries should be supported by books and records, which identify the property and its location. Column (F), Cost of Removal, should reflect total cost incurred to remove, transport and dispose of all plant retired during the year. </t>
    </r>
  </si>
  <si>
    <t xml:space="preserve">     Column (G), Salvage Credit, should reflect any money received from the sale or trade-in of the equipment removed or replaced. Column (H), Balance at End of Year, equals columns (C) plus (D) minus (E).  Column (I), Reserve Balance at Beginning of Year, is the carry forward of depreciation reserve from last year's annual report.  In Column (J), record the Depreciation Rate used (from your company's PSC Depreciation Rate Schedule).  </t>
  </si>
  <si>
    <r>
      <t xml:space="preserve">
SERVICE MONTHS
</t>
    </r>
    <r>
      <rPr>
        <sz val="9"/>
        <rFont val="Arial"/>
        <family val="2"/>
      </rPr>
      <t xml:space="preserve">(Number of gallons pumped per </t>
    </r>
    <r>
      <rPr>
        <u/>
        <sz val="9"/>
        <rFont val="Arial"/>
        <family val="2"/>
      </rPr>
      <t>month</t>
    </r>
    <r>
      <rPr>
        <sz val="9"/>
        <rFont val="Arial"/>
        <family val="2"/>
      </rPr>
      <t>.)</t>
    </r>
    <r>
      <rPr>
        <sz val="11"/>
        <rFont val="Arial"/>
        <family val="2"/>
      </rPr>
      <t xml:space="preserve">
(a)</t>
    </r>
  </si>
  <si>
    <t>Page W-6 (Pt. 2)</t>
  </si>
  <si>
    <t>NOTE:  TOTAL ASSETS FROM PAGE 4, LINE 21 MUST BALANCE WITH TOTAL EQUITY AND LIABILITIES FROM PAGE 5, LINE 21.  A RED CELL INDICATES THESE VALUES ARE NOT BALANCED.</t>
  </si>
  <si>
    <t>Issue Date: 12/17 /2014</t>
  </si>
  <si>
    <r>
      <t>Options for Submitting the Annual Report to the Missouri Public Service Commission.</t>
    </r>
    <r>
      <rPr>
        <sz val="11"/>
        <rFont val="Arial"/>
        <family val="2"/>
      </rPr>
      <t xml:space="preserve">
The Annual Report may be submitted to the Missouri Public Service Commission by either of the two following methods:
     </t>
    </r>
    <r>
      <rPr>
        <b/>
        <sz val="11"/>
        <rFont val="Arial"/>
        <family val="2"/>
      </rPr>
      <t>1.</t>
    </r>
    <r>
      <rPr>
        <sz val="11"/>
        <rFont val="Arial"/>
        <family val="2"/>
      </rPr>
      <t xml:space="preserve">  </t>
    </r>
    <r>
      <rPr>
        <b/>
        <u/>
        <sz val="11"/>
        <rFont val="Arial"/>
        <family val="2"/>
      </rPr>
      <t>Electronically</t>
    </r>
    <r>
      <rPr>
        <sz val="11"/>
        <rFont val="Arial"/>
        <family val="2"/>
      </rPr>
      <t xml:space="preserve"> - </t>
    </r>
    <r>
      <rPr>
        <b/>
        <sz val="11"/>
        <rFont val="Arial"/>
        <family val="2"/>
      </rPr>
      <t>(Preferred Method)</t>
    </r>
    <r>
      <rPr>
        <sz val="11"/>
        <rFont val="Arial"/>
        <family val="2"/>
      </rPr>
      <t xml:space="preserve"> - through the Electronic Filing and Information System (EFIS). If
          you submit your information electronically, please </t>
    </r>
    <r>
      <rPr>
        <b/>
        <sz val="11"/>
        <rFont val="Arial"/>
        <family val="2"/>
      </rPr>
      <t>DO NOT</t>
    </r>
    <r>
      <rPr>
        <sz val="11"/>
        <rFont val="Arial"/>
        <family val="2"/>
      </rPr>
      <t xml:space="preserve"> send in a paper copy. This system accepts
          submissions 24 hours a day and saves on postage/shipping expenses. Detailed instructions on using this
          system are below.  If you have questions while using EFIS, staff is available Mon. - Fri., 8 a.m.- 5 p.m.
          (excluding State holidays) to assist you at </t>
    </r>
    <r>
      <rPr>
        <b/>
        <sz val="11"/>
        <rFont val="Arial"/>
        <family val="2"/>
      </rPr>
      <t>(573) 751-7496</t>
    </r>
    <r>
      <rPr>
        <sz val="11"/>
        <rFont val="Arial"/>
        <family val="2"/>
      </rPr>
      <t xml:space="preserve">.
</t>
    </r>
    <r>
      <rPr>
        <b/>
        <i/>
        <sz val="11"/>
        <rFont val="Arial"/>
        <family val="2"/>
      </rPr>
      <t xml:space="preserve">NOTE: </t>
    </r>
    <r>
      <rPr>
        <i/>
        <sz val="11"/>
        <rFont val="Arial"/>
        <family val="2"/>
      </rPr>
      <t>E-mails and faxes are NOT acceptable methods of filing the Annual Report electronically.</t>
    </r>
  </si>
  <si>
    <r>
      <rPr>
        <b/>
        <u/>
        <sz val="11"/>
        <rFont val="Arial"/>
        <family val="2"/>
      </rPr>
      <t>Request for Annual Report Extension (30 days or Less)</t>
    </r>
    <r>
      <rPr>
        <b/>
        <sz val="11"/>
        <rFont val="Arial"/>
        <family val="2"/>
      </rPr>
      <t>:</t>
    </r>
    <r>
      <rPr>
        <sz val="11"/>
        <rFont val="Arial"/>
        <family val="2"/>
      </rPr>
      <t xml:space="preserve">
If you will not be able to file your annual report by the April 15th deadline, you </t>
    </r>
    <r>
      <rPr>
        <b/>
        <u/>
        <sz val="11"/>
        <rFont val="Arial"/>
        <family val="2"/>
      </rPr>
      <t xml:space="preserve">must </t>
    </r>
    <r>
      <rPr>
        <sz val="11"/>
        <rFont val="Arial"/>
        <family val="2"/>
      </rPr>
      <t xml:space="preserve">request an extension </t>
    </r>
    <r>
      <rPr>
        <b/>
        <u/>
        <sz val="11"/>
        <rFont val="Arial"/>
        <family val="2"/>
      </rPr>
      <t>on
or before April 15.</t>
    </r>
    <r>
      <rPr>
        <b/>
        <sz val="11"/>
        <rFont val="Arial"/>
        <family val="2"/>
      </rPr>
      <t xml:space="preserve">  </t>
    </r>
    <r>
      <rPr>
        <sz val="11"/>
        <rFont val="Arial"/>
        <family val="2"/>
      </rPr>
      <t xml:space="preserve">Annual Report Extension Requests </t>
    </r>
    <r>
      <rPr>
        <b/>
        <u/>
        <sz val="11"/>
        <rFont val="Arial"/>
        <family val="2"/>
      </rPr>
      <t>must</t>
    </r>
    <r>
      <rPr>
        <sz val="11"/>
        <rFont val="Arial"/>
        <family val="2"/>
      </rPr>
      <t xml:space="preserve"> be on company letterhead and signed by an
officer of the Company or on the form provided on the PSC website </t>
    </r>
    <r>
      <rPr>
        <b/>
        <sz val="11"/>
        <rFont val="Arial"/>
        <family val="2"/>
      </rPr>
      <t>(www.psc.mo.gov/forms)</t>
    </r>
    <r>
      <rPr>
        <sz val="11"/>
        <rFont val="Arial"/>
        <family val="2"/>
      </rPr>
      <t>, and signed
electronically by a company representative.  A contact e-mail address is required for approval or rejection of
the request.</t>
    </r>
  </si>
  <si>
    <r>
      <t xml:space="preserve">     </t>
    </r>
    <r>
      <rPr>
        <b/>
        <u/>
        <sz val="11"/>
        <rFont val="Arial"/>
        <family val="2"/>
      </rPr>
      <t>Company Name</t>
    </r>
    <r>
      <rPr>
        <b/>
        <sz val="11"/>
        <rFont val="Arial"/>
        <family val="2"/>
      </rPr>
      <t>:</t>
    </r>
    <r>
      <rPr>
        <sz val="11"/>
        <rFont val="Arial"/>
        <family val="2"/>
      </rPr>
      <t xml:space="preserve">  This shall reflect the </t>
    </r>
    <r>
      <rPr>
        <b/>
        <u/>
        <sz val="11"/>
        <rFont val="Arial"/>
        <family val="2"/>
      </rPr>
      <t>certificated</t>
    </r>
    <r>
      <rPr>
        <sz val="11"/>
        <rFont val="Arial"/>
        <family val="2"/>
      </rPr>
      <t xml:space="preserve"> name of the Company that the Commission approved in a case.  </t>
    </r>
    <r>
      <rPr>
        <i/>
        <sz val="11"/>
        <rFont val="Arial"/>
        <family val="2"/>
      </rPr>
      <t xml:space="preserve">(If using the Excel version of the report, when this field is filled in, it will automatically populate the Company name at the top of each of the following sheets.)  </t>
    </r>
    <r>
      <rPr>
        <sz val="11"/>
        <rFont val="Arial"/>
        <family val="2"/>
      </rPr>
      <t xml:space="preserve">The Company name listed on the cover page shall include any Commission approved fictitious name or d/b/a name, a/k/a, </t>
    </r>
    <r>
      <rPr>
        <i/>
        <sz val="11"/>
        <rFont val="Arial"/>
        <family val="2"/>
      </rPr>
      <t>(i.e., ABC Company d/b/a XYC, LLC).</t>
    </r>
    <r>
      <rPr>
        <b/>
        <sz val="11"/>
        <rFont val="Arial"/>
        <family val="2"/>
      </rPr>
      <t/>
    </r>
  </si>
  <si>
    <r>
      <t xml:space="preserve">     </t>
    </r>
    <r>
      <rPr>
        <b/>
        <u/>
        <sz val="11"/>
        <rFont val="Arial"/>
        <family val="2"/>
      </rPr>
      <t>Type of Service (set of checkboxes</t>
    </r>
    <r>
      <rPr>
        <b/>
        <sz val="11"/>
        <rFont val="Arial"/>
        <family val="2"/>
      </rPr>
      <t xml:space="preserve">: </t>
    </r>
    <r>
      <rPr>
        <sz val="11"/>
        <rFont val="Arial"/>
        <family val="2"/>
      </rPr>
      <t xml:space="preserve">Indicates </t>
    </r>
    <r>
      <rPr>
        <b/>
        <sz val="11"/>
        <rFont val="Arial"/>
        <family val="2"/>
      </rPr>
      <t xml:space="preserve">certification/registration type.  
     </t>
    </r>
    <r>
      <rPr>
        <sz val="11"/>
        <rFont val="Arial"/>
        <family val="2"/>
      </rPr>
      <t>Check the correct box(es) denoting which type</t>
    </r>
    <r>
      <rPr>
        <b/>
        <sz val="11"/>
        <rFont val="Arial"/>
        <family val="2"/>
      </rPr>
      <t xml:space="preserve"> </t>
    </r>
    <r>
      <rPr>
        <sz val="11"/>
        <rFont val="Arial"/>
        <family val="2"/>
      </rPr>
      <t>of service</t>
    </r>
    <r>
      <rPr>
        <b/>
        <sz val="11"/>
        <rFont val="Arial"/>
        <family val="2"/>
      </rPr>
      <t xml:space="preserve"> </t>
    </r>
    <r>
      <rPr>
        <sz val="11"/>
        <rFont val="Arial"/>
        <family val="2"/>
      </rPr>
      <t>the Company listed on the Company Name line has been approved as competitively classified by the Commission.</t>
    </r>
  </si>
  <si>
    <r>
      <t xml:space="preserve">     </t>
    </r>
    <r>
      <rPr>
        <b/>
        <u/>
        <sz val="11"/>
        <rFont val="Arial"/>
        <family val="2"/>
      </rPr>
      <t>Year</t>
    </r>
    <r>
      <rPr>
        <b/>
        <sz val="11"/>
        <rFont val="Arial"/>
        <family val="2"/>
      </rPr>
      <t xml:space="preserve">: </t>
    </r>
    <r>
      <rPr>
        <sz val="11"/>
        <rFont val="Arial"/>
        <family val="2"/>
      </rPr>
      <t>Enter the reporting year.</t>
    </r>
    <r>
      <rPr>
        <b/>
        <sz val="11"/>
        <rFont val="Arial"/>
        <family val="2"/>
      </rPr>
      <t xml:space="preserve"> </t>
    </r>
    <r>
      <rPr>
        <i/>
        <sz val="11"/>
        <rFont val="Arial"/>
        <family val="2"/>
      </rPr>
      <t>(If using the Excel version of the report, when the reporting period year is entered, it will automatically populate to the top of subsequent pages.)</t>
    </r>
  </si>
  <si>
    <r>
      <t xml:space="preserve">     </t>
    </r>
    <r>
      <rPr>
        <b/>
        <u/>
        <sz val="11"/>
        <rFont val="Arial"/>
        <family val="2"/>
      </rPr>
      <t>Type of Filing Options (set of buttons)</t>
    </r>
    <r>
      <rPr>
        <b/>
        <sz val="11"/>
        <rFont val="Arial"/>
        <family val="2"/>
      </rPr>
      <t xml:space="preserve">: </t>
    </r>
    <r>
      <rPr>
        <sz val="11"/>
        <rFont val="Arial"/>
        <family val="2"/>
      </rPr>
      <t xml:space="preserve">Indicates security level/filing options:  
     1) Select the first button (Public Submission) </t>
    </r>
    <r>
      <rPr>
        <b/>
        <u/>
        <sz val="11"/>
        <rFont val="Arial"/>
        <family val="2"/>
      </rPr>
      <t>if</t>
    </r>
    <r>
      <rPr>
        <sz val="11"/>
        <rFont val="Arial"/>
        <family val="2"/>
      </rPr>
      <t xml:space="preserve"> this is the Public version of the Annual Report. </t>
    </r>
    <r>
      <rPr>
        <i/>
        <sz val="11"/>
        <rFont val="Arial"/>
        <family val="2"/>
      </rPr>
      <t>(This is the 
default setting.)</t>
    </r>
    <r>
      <rPr>
        <sz val="11"/>
        <rFont val="Arial"/>
        <family val="2"/>
      </rPr>
      <t xml:space="preserve">
     2) Select the second button (Non-Public Submission) </t>
    </r>
    <r>
      <rPr>
        <b/>
        <u/>
        <sz val="11"/>
        <rFont val="Arial"/>
        <family val="2"/>
      </rPr>
      <t>only</t>
    </r>
    <r>
      <rPr>
        <sz val="11"/>
        <rFont val="Arial"/>
        <family val="2"/>
      </rPr>
      <t xml:space="preserve"> if the Annual Report contains Proprietary or Highly Confidential information in the report.  The Annual Report submission will be considered deficient unless this submission is accompanied by the required documentation.  
</t>
    </r>
    <r>
      <rPr>
        <b/>
        <sz val="11"/>
        <rFont val="Arial"/>
        <family val="2"/>
      </rPr>
      <t>NOTE:</t>
    </r>
    <r>
      <rPr>
        <sz val="11"/>
        <rFont val="Arial"/>
        <family val="2"/>
      </rPr>
      <t xml:space="preserve"> </t>
    </r>
    <r>
      <rPr>
        <b/>
        <sz val="11"/>
        <rFont val="Arial"/>
        <family val="2"/>
      </rPr>
      <t>Please refer to "Treatment of Highly Confidential Information" in these instructions.</t>
    </r>
  </si>
  <si>
    <t xml:space="preserve">     Line 1 and 2 should auto-populate from the Cover Page, if using the Excel version.</t>
  </si>
  <si>
    <t xml:space="preserve">     On Line 2a, provide the Parent Company Name, if applicable.</t>
  </si>
  <si>
    <t xml:space="preserve">     On Lines 7a - 7f, provide names, titles, addresses, phone numbers, and e-mail addresses of any person(s) who can be contacted concerning information contained in this report.</t>
  </si>
  <si>
    <r>
      <t xml:space="preserve">     On Lines 9-14, both the MO Jurisdictional and Total Company Revenues columns </t>
    </r>
    <r>
      <rPr>
        <b/>
        <u/>
        <sz val="11"/>
        <rFont val="Arial"/>
        <family val="2"/>
      </rPr>
      <t>mus</t>
    </r>
    <r>
      <rPr>
        <sz val="11"/>
        <rFont val="Arial"/>
        <family val="2"/>
      </rPr>
      <t>t be complete as indicated.  (</t>
    </r>
    <r>
      <rPr>
        <i/>
        <sz val="11"/>
        <rFont val="Arial"/>
        <family val="2"/>
      </rPr>
      <t xml:space="preserve">If using the Excel version, the Missouri Jurisdictional Revenues will auto-populate from  Pages 
W-2 and Page S-2.)  </t>
    </r>
  </si>
  <si>
    <t xml:space="preserve">     Line 8 should auto-populate the year from the Cover Page if using the Excel version.</t>
  </si>
  <si>
    <t xml:space="preserve">     On Lines 3-8, provide Common and/or Preferred Stock for each class and series - column (a); the total number of shares authorized by charter - column (b); the par or stated value per share - column (c), the total number of shares issued - column (d), and the current book value of the stock - column (e).</t>
  </si>
  <si>
    <t xml:space="preserve">     On Lines 9-16, provide the names, addresses and number of votes resulting from stock ownership as of December 31. If any such holder held the stock in trust, state the nature of the trust and the beneficial owner.</t>
  </si>
  <si>
    <t xml:space="preserve">     On Line 17, provide the Total Number of Votes held by the names provided in lines 8-15.</t>
  </si>
  <si>
    <t xml:space="preserve">     On Line 18,  provide the Total Number of Votes of All Securities with Voting Rights.</t>
  </si>
  <si>
    <t xml:space="preserve">     On Lines 19-24, provide the title and names of the General Officer(s) of the Company at the end of the current reporting year.</t>
  </si>
  <si>
    <t xml:space="preserve">     Line 1 and 2, should auto-populate from the Cover Page, if using Excel version, or, provide the full Company name as it appears on your Certificate of Convenience and Necessity.  Describe all transactions occurring during the year that will have a major effect on operations. These transactions may be rate changes, the replacement of major equipment or any other abnormal cash expenditure amounting to $250 or more.  Please note that if the expenditure is of a normal and recurring nature (i.e., monthly electric bills), it should not be classified as an abnormal item.</t>
  </si>
  <si>
    <t xml:space="preserve">     The dollar amount for Lines 9, 10, 14, and 15 should be brought forward from the appropriate page and line as indicated. These should auto-populate in the Excel version of the report.</t>
  </si>
  <si>
    <r>
      <t xml:space="preserve">     Customer Deposits </t>
    </r>
    <r>
      <rPr>
        <i/>
        <sz val="11"/>
        <rFont val="Arial"/>
        <family val="2"/>
      </rPr>
      <t>(Lines 7, and 12)</t>
    </r>
    <r>
      <rPr>
        <sz val="11"/>
        <rFont val="Arial"/>
        <family val="2"/>
      </rPr>
      <t>: Include all deposits with the utility by customers as security for payment of bills.</t>
    </r>
  </si>
  <si>
    <r>
      <t xml:space="preserve">     Advances for Construction </t>
    </r>
    <r>
      <rPr>
        <i/>
        <sz val="11"/>
        <rFont val="Arial"/>
        <family val="2"/>
      </rPr>
      <t>(Lines 8 and 13)</t>
    </r>
    <r>
      <rPr>
        <sz val="11"/>
        <rFont val="Arial"/>
        <family val="2"/>
      </rPr>
      <t>: Include advances by any applicant for construction that is to be refunded either in part or completely.</t>
    </r>
  </si>
  <si>
    <t>NOTE:  TOTAL ASSETS FROM PAGE 4, LINE 21 MUST BALANCE WITH TOTAL EQUITY AND LIABILITIES FROM PAGE 5, LINE 21. A RED CELL INDICATES THESE VALUES ARE NOT BALANCED.</t>
  </si>
  <si>
    <r>
      <t xml:space="preserve">     On Page 6, provide information regarding</t>
    </r>
    <r>
      <rPr>
        <b/>
        <i/>
        <sz val="11"/>
        <rFont val="Arial"/>
        <family val="2"/>
      </rPr>
      <t xml:space="preserve"> employee payroll</t>
    </r>
    <r>
      <rPr>
        <sz val="11"/>
        <rFont val="Arial"/>
        <family val="2"/>
      </rPr>
      <t>. Provide names, titles and salaries of all officers and employees with W2's. Provide total compensation paid to each employee during the year including bonuses and other allowances. Identify the total compensation as chargeable to water expense, sewer expense or construction.  Also, identify any employee who did not receive any compensation during the year. Contract employees and other parties should be listed on Page 7.</t>
    </r>
  </si>
  <si>
    <t xml:space="preserve">     On Page 7, provide information regarding professional services (other than employees with W-2's) the utility Company received.  Report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t>
  </si>
  <si>
    <r>
      <t xml:space="preserve">     On Page 9, provide </t>
    </r>
    <r>
      <rPr>
        <u/>
        <sz val="11"/>
        <rFont val="Arial"/>
        <family val="2"/>
      </rPr>
      <t>all</t>
    </r>
    <r>
      <rPr>
        <sz val="11"/>
        <rFont val="Arial"/>
        <family val="2"/>
      </rPr>
      <t xml:space="preserve"> required information concerning </t>
    </r>
    <r>
      <rPr>
        <b/>
        <i/>
        <sz val="11"/>
        <rFont val="Arial"/>
        <family val="2"/>
      </rPr>
      <t>financial debts</t>
    </r>
    <r>
      <rPr>
        <sz val="11"/>
        <rFont val="Arial"/>
        <family val="2"/>
      </rPr>
      <t xml:space="preserve"> that existed during the current reporting year.  For each debt on which interest was paid during the year, provide the type of debt name - column (a); contract information (address, phone no. &amp; email) of each lender - column (b); origination date 
of the loan - column (c); initial loan amount - column (d); interest rate - column (e); type of interest rate (fixed or variable) - column (f), (if variable, answer question on line 10),  frequency of payments - column (g), loan balance; long term debt - column (h), and/or short term debt - column (i), date of maturity - column (j), total interest paid during the year - column (k), and the interest paid designated to: water utility - column (l) and/or sewer utility - column (m) based upon which utility was responsible for the loan. </t>
    </r>
  </si>
  <si>
    <r>
      <t xml:space="preserve">     On Page W-4, provide information regarding </t>
    </r>
    <r>
      <rPr>
        <b/>
        <i/>
        <sz val="11"/>
        <rFont val="Arial"/>
        <family val="2"/>
      </rPr>
      <t>quantities of water from each source of supply that entered the system</t>
    </r>
    <r>
      <rPr>
        <i/>
        <sz val="11"/>
        <rFont val="Arial"/>
        <family val="2"/>
      </rPr>
      <t xml:space="preserve">. </t>
    </r>
    <r>
      <rPr>
        <sz val="11"/>
        <rFont val="Arial"/>
        <family val="2"/>
      </rPr>
      <t xml:space="preserve">On Line 3, indicate your </t>
    </r>
    <r>
      <rPr>
        <b/>
        <i/>
        <sz val="11"/>
        <rFont val="Arial"/>
        <family val="2"/>
      </rPr>
      <t>measurement of water</t>
    </r>
    <r>
      <rPr>
        <sz val="11"/>
        <rFont val="Arial"/>
        <family val="2"/>
      </rPr>
      <t xml:space="preserve"> in either </t>
    </r>
    <r>
      <rPr>
        <b/>
        <i/>
        <sz val="11"/>
        <rFont val="Arial"/>
        <family val="2"/>
      </rPr>
      <t>gallons or cubic feet</t>
    </r>
    <r>
      <rPr>
        <sz val="11"/>
        <rFont val="Arial"/>
        <family val="2"/>
      </rPr>
      <t xml:space="preserve"> by choosing from the drop down box; defaulted is gallons, if different please change.  On Line 4, enter the </t>
    </r>
    <r>
      <rPr>
        <b/>
        <i/>
        <sz val="11"/>
        <rFont val="Arial"/>
        <family val="2"/>
      </rPr>
      <t>name of the well source</t>
    </r>
    <r>
      <rPr>
        <sz val="11"/>
        <rFont val="Arial"/>
        <family val="2"/>
      </rPr>
      <t xml:space="preserve"> in the Source of Supply column above columns (b)-(e).  On Lines 5-16, in columns b-e, enter the </t>
    </r>
    <r>
      <rPr>
        <b/>
        <i/>
        <sz val="11"/>
        <rFont val="Arial"/>
        <family val="2"/>
      </rPr>
      <t>amount of gallons or cubic feet</t>
    </r>
    <r>
      <rPr>
        <sz val="11"/>
        <rFont val="Arial"/>
        <family val="2"/>
      </rPr>
      <t xml:space="preserve"> per service month.  On Line 18, provide the </t>
    </r>
    <r>
      <rPr>
        <b/>
        <i/>
        <sz val="11"/>
        <rFont val="Arial"/>
        <family val="2"/>
      </rPr>
      <t>maximum and minimum quantities</t>
    </r>
    <r>
      <rPr>
        <sz val="11"/>
        <rFont val="Arial"/>
        <family val="2"/>
      </rPr>
      <t xml:space="preserve"> of water supplied in any one day. On Line 19, provide the </t>
    </r>
    <r>
      <rPr>
        <b/>
        <i/>
        <sz val="11"/>
        <rFont val="Arial"/>
        <family val="2"/>
      </rPr>
      <t>range of pressures in the mains</t>
    </r>
    <r>
      <rPr>
        <sz val="11"/>
        <rFont val="Arial"/>
        <family val="2"/>
      </rPr>
      <t xml:space="preserve"> that exist at the highest point of the system.  On Lines 20-23, provide information regarding any </t>
    </r>
    <r>
      <rPr>
        <b/>
        <i/>
        <sz val="11"/>
        <rFont val="Arial"/>
        <family val="2"/>
      </rPr>
      <t>resale of water</t>
    </r>
    <r>
      <rPr>
        <sz val="11"/>
        <rFont val="Arial"/>
        <family val="2"/>
      </rPr>
      <t xml:space="preserve">.  </t>
    </r>
  </si>
  <si>
    <t xml:space="preserve">     Column (K), is the amount of depreciation expense recorded on the Company's books during the year, or can be calculated as: Column (C) Plant Balance at Beginning of the Year plus Column (H) Plant Balance at the End of the Year, multiplied by column (J) Depreciation Rate, then divided by two (for mid-year convention).  Column (L), Reserve Balance at the End of Year, equals (I) minus (E), minus (F), plus (G), plus (K).     </t>
  </si>
  <si>
    <r>
      <t xml:space="preserve">    On Page W-6 (Part 1), provide</t>
    </r>
    <r>
      <rPr>
        <b/>
        <i/>
        <sz val="11"/>
        <rFont val="Arial"/>
        <family val="2"/>
      </rPr>
      <t xml:space="preserve"> </t>
    </r>
    <r>
      <rPr>
        <sz val="11"/>
        <rFont val="Arial"/>
        <family val="2"/>
      </rPr>
      <t>historical and statistical information regarding</t>
    </r>
    <r>
      <rPr>
        <b/>
        <i/>
        <sz val="11"/>
        <rFont val="Arial"/>
        <family val="2"/>
      </rPr>
      <t xml:space="preserve"> water pumps</t>
    </r>
    <r>
      <rPr>
        <sz val="11"/>
        <rFont val="Arial"/>
        <family val="2"/>
      </rPr>
      <t>; pump manufacturer in column (a);  type of pump in column (b); capacity in column (c); date installed in column (d); date of last motor replacement in column (e), and date of last pump replacement in column (f).</t>
    </r>
  </si>
  <si>
    <r>
      <t xml:space="preserve">     On Page S-5, provide historical and statistical information regarding</t>
    </r>
    <r>
      <rPr>
        <b/>
        <i/>
        <sz val="11"/>
        <rFont val="Arial"/>
        <family val="2"/>
      </rPr>
      <t xml:space="preserve"> sewer treatment facilities, collecting sewers, size and type of pipes, lift stations, and sludge disposal.</t>
    </r>
  </si>
  <si>
    <r>
      <rPr>
        <b/>
        <sz val="11"/>
        <rFont val="Arial"/>
        <family val="2"/>
      </rPr>
      <t xml:space="preserve">     To use electronic signatures:</t>
    </r>
    <r>
      <rPr>
        <sz val="11"/>
        <rFont val="Arial"/>
        <family val="2"/>
      </rPr>
      <t xml:space="preserve"> On the signature line(s), insert a space, type /s/ then type the name.   </t>
    </r>
  </si>
  <si>
    <r>
      <rPr>
        <sz val="11"/>
        <rFont val="Arial"/>
        <family val="2"/>
      </rPr>
      <t>Kind of Pipe</t>
    </r>
    <r>
      <rPr>
        <sz val="10"/>
        <rFont val="Arial"/>
        <family val="2"/>
      </rPr>
      <t xml:space="preserve">
</t>
    </r>
    <r>
      <rPr>
        <i/>
        <sz val="10"/>
        <rFont val="Arial"/>
        <family val="2"/>
      </rPr>
      <t>(i.e., Cast Iron, Galvanized, Iron, PVC, etc.)</t>
    </r>
    <r>
      <rPr>
        <sz val="10"/>
        <rFont val="Arial"/>
        <family val="2"/>
      </rPr>
      <t xml:space="preserve">
(a)</t>
    </r>
  </si>
  <si>
    <r>
      <rPr>
        <sz val="11"/>
        <rFont val="Arial"/>
        <family val="2"/>
      </rPr>
      <t xml:space="preserve">Diameter
of
Pipe </t>
    </r>
    <r>
      <rPr>
        <sz val="10"/>
        <rFont val="Arial"/>
        <family val="2"/>
      </rPr>
      <t xml:space="preserve">
(b)</t>
    </r>
  </si>
  <si>
    <r>
      <rPr>
        <sz val="11"/>
        <rFont val="Arial"/>
        <family val="2"/>
      </rPr>
      <t>Total at
Beginning of Year</t>
    </r>
    <r>
      <rPr>
        <sz val="10"/>
        <rFont val="Arial"/>
        <family val="2"/>
      </rPr>
      <t xml:space="preserve"> 
(c)</t>
    </r>
  </si>
  <si>
    <r>
      <rPr>
        <sz val="11"/>
        <rFont val="Arial"/>
        <family val="2"/>
      </rPr>
      <t>Total Additions
During the Year</t>
    </r>
    <r>
      <rPr>
        <sz val="10"/>
        <rFont val="Arial"/>
        <family val="2"/>
      </rPr>
      <t xml:space="preserve">
(d)</t>
    </r>
  </si>
  <si>
    <r>
      <rPr>
        <sz val="11"/>
        <rFont val="Arial"/>
        <family val="2"/>
      </rPr>
      <t>Total Removed
or Abandoned 
During the Year</t>
    </r>
    <r>
      <rPr>
        <sz val="10"/>
        <rFont val="Arial"/>
        <family val="2"/>
      </rPr>
      <t xml:space="preserve">
(e)</t>
    </r>
  </si>
  <si>
    <r>
      <rPr>
        <sz val="11"/>
        <rFont val="Arial"/>
        <family val="2"/>
      </rPr>
      <t>Total at
End of Year</t>
    </r>
    <r>
      <rPr>
        <sz val="10"/>
        <rFont val="Arial"/>
        <family val="2"/>
      </rPr>
      <t xml:space="preserve">
(f)</t>
    </r>
  </si>
  <si>
    <r>
      <rPr>
        <strike/>
        <sz val="10"/>
        <rFont val="Arial"/>
        <family val="2"/>
      </rPr>
      <t xml:space="preserve">
</t>
    </r>
    <r>
      <rPr>
        <sz val="11"/>
        <rFont val="Arial"/>
        <family val="2"/>
      </rPr>
      <t>Size and Type of Material</t>
    </r>
    <r>
      <rPr>
        <sz val="10"/>
        <rFont val="Arial"/>
        <family val="2"/>
      </rPr>
      <t xml:space="preserve">
</t>
    </r>
    <r>
      <rPr>
        <i/>
        <sz val="10"/>
        <rFont val="Arial"/>
        <family val="2"/>
      </rPr>
      <t>(i.e., Iron, Copper, PVC, etc.)</t>
    </r>
    <r>
      <rPr>
        <sz val="10"/>
        <rFont val="Arial"/>
        <family val="2"/>
      </rPr>
      <t xml:space="preserve">
(a)</t>
    </r>
  </si>
  <si>
    <r>
      <rPr>
        <sz val="11"/>
        <rFont val="Arial"/>
        <family val="2"/>
      </rPr>
      <t>Total No. at
Beginning of Year</t>
    </r>
    <r>
      <rPr>
        <sz val="10"/>
        <rFont val="Arial"/>
        <family val="2"/>
      </rPr>
      <t xml:space="preserve">
(b)</t>
    </r>
  </si>
  <si>
    <r>
      <rPr>
        <sz val="11"/>
        <rFont val="Arial"/>
        <family val="2"/>
      </rPr>
      <t>Total No.
of Additions</t>
    </r>
    <r>
      <rPr>
        <sz val="10"/>
        <rFont val="Arial"/>
        <family val="2"/>
      </rPr>
      <t xml:space="preserve">
(c)</t>
    </r>
  </si>
  <si>
    <r>
      <rPr>
        <sz val="11"/>
        <rFont val="Arial"/>
        <family val="2"/>
      </rPr>
      <t>Total No. Retired
or Abandoned</t>
    </r>
    <r>
      <rPr>
        <sz val="10"/>
        <rFont val="Arial"/>
        <family val="2"/>
      </rPr>
      <t xml:space="preserve">
(d)</t>
    </r>
  </si>
  <si>
    <r>
      <rPr>
        <sz val="11"/>
        <rFont val="Arial"/>
        <family val="2"/>
      </rPr>
      <t>Total No. at
End of Year</t>
    </r>
    <r>
      <rPr>
        <sz val="10"/>
        <rFont val="Arial"/>
        <family val="2"/>
      </rPr>
      <t xml:space="preserve">
(e)</t>
    </r>
  </si>
  <si>
    <r>
      <rPr>
        <u/>
        <sz val="11"/>
        <rFont val="Arial"/>
        <family val="2"/>
      </rPr>
      <t>Residential</t>
    </r>
    <r>
      <rPr>
        <sz val="11"/>
        <rFont val="Arial"/>
        <family val="2"/>
      </rPr>
      <t>:</t>
    </r>
  </si>
  <si>
    <r>
      <rPr>
        <u/>
        <sz val="11"/>
        <rFont val="Arial"/>
        <family val="2"/>
      </rPr>
      <t>Other Customers</t>
    </r>
    <r>
      <rPr>
        <sz val="11"/>
        <rFont val="Arial"/>
        <family val="2"/>
      </rPr>
      <t>:</t>
    </r>
  </si>
  <si>
    <r>
      <rPr>
        <u/>
        <sz val="11"/>
        <rFont val="Arial"/>
        <family val="2"/>
      </rPr>
      <t>Not in Use:</t>
    </r>
    <r>
      <rPr>
        <sz val="11"/>
        <rFont val="Arial"/>
        <family val="2"/>
      </rPr>
      <t xml:space="preserve"> </t>
    </r>
    <r>
      <rPr>
        <i/>
        <sz val="10"/>
        <rFont val="Arial"/>
        <family val="2"/>
      </rPr>
      <t>(i.e., Inventory)</t>
    </r>
  </si>
  <si>
    <r>
      <rPr>
        <u/>
        <sz val="11"/>
        <rFont val="Arial"/>
        <family val="2"/>
      </rPr>
      <t>In Use</t>
    </r>
    <r>
      <rPr>
        <sz val="11"/>
        <rFont val="Arial"/>
        <family val="2"/>
      </rPr>
      <t>:</t>
    </r>
  </si>
  <si>
    <r>
      <rPr>
        <u/>
        <sz val="10"/>
        <rFont val="Arial"/>
        <family val="2"/>
      </rPr>
      <t>For Future Use</t>
    </r>
    <r>
      <rPr>
        <sz val="10"/>
        <rFont val="Arial"/>
        <family val="2"/>
      </rPr>
      <t>:</t>
    </r>
  </si>
  <si>
    <t>Description of Revenues
(a)</t>
  </si>
  <si>
    <t>Revenue
Amount 
(e)</t>
  </si>
  <si>
    <t>End of Year
(c)</t>
  </si>
  <si>
    <r>
      <t xml:space="preserve">No. of 
Gallons Sold
</t>
    </r>
    <r>
      <rPr>
        <i/>
        <sz val="9"/>
        <rFont val="Arial "/>
      </rPr>
      <t xml:space="preserve">(000's
Omitted) </t>
    </r>
    <r>
      <rPr>
        <sz val="10"/>
        <rFont val="Arial "/>
      </rPr>
      <t xml:space="preserve">
(d)</t>
    </r>
  </si>
  <si>
    <r>
      <t>Provide the</t>
    </r>
    <r>
      <rPr>
        <b/>
        <sz val="10"/>
        <rFont val="Arial"/>
        <family val="2"/>
      </rPr>
      <t xml:space="preserve"> Total Company</t>
    </r>
    <r>
      <rPr>
        <sz val="10"/>
        <rFont val="Arial"/>
        <family val="2"/>
      </rPr>
      <t xml:space="preserve"> </t>
    </r>
    <r>
      <rPr>
        <b/>
        <sz val="10"/>
        <rFont val="Arial"/>
        <family val="2"/>
      </rPr>
      <t>and</t>
    </r>
    <r>
      <rPr>
        <sz val="10"/>
        <rFont val="Arial"/>
        <family val="2"/>
      </rPr>
      <t xml:space="preserve"> gross intrastate </t>
    </r>
    <r>
      <rPr>
        <b/>
        <sz val="10"/>
        <rFont val="Arial"/>
        <family val="2"/>
      </rPr>
      <t>Operating Revenues</t>
    </r>
    <r>
      <rPr>
        <sz val="10"/>
        <rFont val="Arial"/>
        <family val="2"/>
      </rPr>
      <t xml:space="preserve"> (i.e.,  Missouri Jurisdictional)
for calendar year  
</t>
    </r>
  </si>
  <si>
    <t>(Total MO Jurisdictional Revenue (Line 11 above) should match Statement of Revenue (MoPSC Assessment).</t>
  </si>
  <si>
    <t>Company E-mail Address:</t>
  </si>
  <si>
    <t>Revised: 2/5/15</t>
  </si>
  <si>
    <r>
      <rPr>
        <b/>
        <u/>
        <sz val="11"/>
        <rFont val="Arial"/>
        <family val="2"/>
      </rPr>
      <t>EFIS Submission of the Annual Report</t>
    </r>
    <r>
      <rPr>
        <b/>
        <sz val="11"/>
        <rFont val="Arial"/>
        <family val="2"/>
      </rPr>
      <t>:</t>
    </r>
    <r>
      <rPr>
        <sz val="11"/>
        <rFont val="Arial"/>
        <family val="2"/>
      </rPr>
      <t xml:space="preserve">
To access EFIS, go to the PSC website at </t>
    </r>
    <r>
      <rPr>
        <b/>
        <sz val="11"/>
        <rFont val="Arial"/>
        <family val="2"/>
      </rPr>
      <t xml:space="preserve">http://www.psc.mo.gov:  
     *  </t>
    </r>
    <r>
      <rPr>
        <sz val="11"/>
        <rFont val="Arial"/>
        <family val="2"/>
      </rPr>
      <t xml:space="preserve">Click the EFIS (Login Required) link from the menu on the left-hand side.  
     *  Scroll down to the "Main Menu Section of EFIS" and click on the "EFIS" link. This will take you to the EFIS
        Welcome Screen.
     *  Click the orange "Logon" button on the left-hand side.
     *  Enter your User ID and Password. </t>
    </r>
    <r>
      <rPr>
        <b/>
        <i/>
        <u/>
        <sz val="11"/>
        <rFont val="Arial"/>
        <family val="2"/>
      </rPr>
      <t>NOTE:</t>
    </r>
    <r>
      <rPr>
        <sz val="11"/>
        <rFont val="Arial"/>
        <family val="2"/>
      </rPr>
      <t xml:space="preserve"> </t>
    </r>
    <r>
      <rPr>
        <i/>
        <sz val="11"/>
        <rFont val="Arial"/>
        <family val="2"/>
      </rPr>
      <t xml:space="preserve">Passwords are case sensitive.
     *  </t>
    </r>
    <r>
      <rPr>
        <sz val="11"/>
        <rFont val="Arial"/>
        <family val="2"/>
      </rPr>
      <t xml:space="preserve">Click on the "Filing/submission" menu option.
     *  Click on the "Non-Case Related Submission" link. </t>
    </r>
    <r>
      <rPr>
        <i/>
        <sz val="11"/>
        <rFont val="Arial"/>
        <family val="2"/>
      </rPr>
      <t xml:space="preserve">
</t>
    </r>
  </si>
  <si>
    <r>
      <rPr>
        <u/>
        <sz val="11"/>
        <rFont val="Arial"/>
        <family val="2"/>
      </rPr>
      <t>Complete the Non-Case Related Submission screen with the following information</t>
    </r>
    <r>
      <rPr>
        <sz val="11"/>
        <rFont val="Arial"/>
        <family val="2"/>
      </rPr>
      <t xml:space="preserve">:
     *  Type of Utility - Select the utility type which the Company is certificated/registered.
         Separate submissions are required if a Company has multiple certifications/registrations </t>
    </r>
    <r>
      <rPr>
        <i/>
        <sz val="11"/>
        <rFont val="Arial"/>
        <family val="2"/>
      </rPr>
      <t>(i.e., Water
         and Sewer.)</t>
    </r>
    <r>
      <rPr>
        <sz val="11"/>
        <rFont val="Arial"/>
        <family val="2"/>
      </rPr>
      <t xml:space="preserve">
     *  Company - Select certificated Company name.  Choose d/b/a name, if applicable. This name should
         match the name at the top of the Annual Report's cover page.
     *  Type of Submission - Select "Annual Report (MOPSC)".
     *  Total Missouri Jurisdictional Revenue - Enter the amount from the Annual Report form found on
         Page 1, Item No. 11 (Water) or Item No. 14 (Sewer).
     *  Report for Calendar Year - Type in current calendar year.
     *  Applicable Case No. - Leave blank.
     *  Date Filed - Will already be filled in.
     *  Click on the "Continue" button.</t>
    </r>
  </si>
  <si>
    <t>Instructions for this type of submission can be found by clicking on the blue "Help" button on the left-hand side of any EFIS screen.  Scroll down to "Non-Case Related".  Then select, "Submit a Non-Case Related Submission."</t>
  </si>
  <si>
    <t xml:space="preserve">     * After the Annual Report is complete, save the file to your computer. You may submit it electronically 
       through the commission's Electronic Filing and Information System (EFIS), as a non-case related 
       submission (see Electronic Filing Instructions on page 2) or print the form, keep a copy for your records, 
       and prepare for mailing according to the instructions on Page 3.</t>
  </si>
  <si>
    <t xml:space="preserve">     * If additional space is needed for entering information on a page, please insert a worksheet or page and
        copy the formulas or lines into the new sheet to accommodate the necessary information.
     * If you are submitting an Annual Report Extension Request, see Page 4 of these instructions.</t>
  </si>
  <si>
    <t xml:space="preserve">     * If you are a joint utility in that you have both water and sewer operations, you shall fill out all parts of all
        pages completely to the best of your ability and belief utilizing the available information. You will note that 
        all pages on Lines 1 and 2 require the year of the report and the Company name. This must be completed
        on all pages.</t>
  </si>
  <si>
    <t>x</t>
  </si>
  <si>
    <t>EMC of St. Charles County, LLC</t>
  </si>
  <si>
    <t>1001 Boardwalk Springs Place, Suite 100, O'Fallon, MO  63368</t>
  </si>
  <si>
    <t>Same as above</t>
  </si>
  <si>
    <t>636-561-9400</t>
  </si>
  <si>
    <t>John Faford/Director Finance</t>
  </si>
  <si>
    <t>David Choate/President Contract Services</t>
  </si>
  <si>
    <t>330 Fellowship Rd</t>
  </si>
  <si>
    <t>Mount Laurel</t>
  </si>
  <si>
    <t>NJ</t>
  </si>
  <si>
    <t>856-359-2008</t>
  </si>
  <si>
    <t>856-359-2056</t>
  </si>
  <si>
    <t>david.choate@amwater.com</t>
  </si>
  <si>
    <t>jfaford@amwater.com</t>
  </si>
  <si>
    <t>This is a single member LLC. Single member is listed below.</t>
  </si>
  <si>
    <t>Environmental Management Corporation</t>
  </si>
  <si>
    <t>1001 Boardwalk Springs Place</t>
  </si>
  <si>
    <t>Suite 100</t>
  </si>
  <si>
    <t>O'Fallon, MO  63368</t>
  </si>
  <si>
    <t>President</t>
  </si>
  <si>
    <t>Sharon Cameron</t>
  </si>
  <si>
    <t>Vice President and Chief Financial Officer</t>
  </si>
  <si>
    <t>Vice President, Secretary and General Counsel</t>
  </si>
  <si>
    <t>Vice President</t>
  </si>
  <si>
    <t>David W. Choate</t>
  </si>
  <si>
    <t>Deborah A. Degillio</t>
  </si>
  <si>
    <t xml:space="preserve">Flow is too low for treatment plant to operate effectively. As a result, wastewater is being pumped </t>
  </si>
  <si>
    <t>None</t>
  </si>
  <si>
    <t>N/A</t>
  </si>
  <si>
    <t>Missouri</t>
  </si>
  <si>
    <t>St. Charles</t>
  </si>
  <si>
    <t>John Faford</t>
  </si>
  <si>
    <t>Finance Director</t>
  </si>
  <si>
    <t xml:space="preserve"> /s/ John Faford</t>
  </si>
  <si>
    <t>1001 Boardwalk Springs Place, Suite 100, O'Fallon, MO 63368, 636-561-9400</t>
  </si>
  <si>
    <t>MBR Plant, but plant has never operated due to insufficient amount of food available to sustain operation. Therefore, the type of operation is a "Pump &amp; Haul". Wastewater is stored and aerated in the plant until it can be hauled to another location for processing and discharge.</t>
  </si>
  <si>
    <t>150,000 gallons/day</t>
  </si>
  <si>
    <t>No, Sludge is not being produced due to the Wastewater being hauled off for processing at The City of Moscow Mills WWTP.</t>
  </si>
  <si>
    <t>No waste solids are being generated or hauled away because the wastewater is being hauled off for processing at The City of Moscow Mills WWTP.</t>
  </si>
  <si>
    <t>Mark K. McDonough</t>
  </si>
  <si>
    <t>Controller</t>
  </si>
  <si>
    <t>Joy A. Little</t>
  </si>
  <si>
    <t>City of Moscow Mills- contracted for waste disposal</t>
  </si>
  <si>
    <t>out and hauled to another location (City of Moscow Mills).</t>
  </si>
  <si>
    <t>/s/ Kathryn Porrini #2447938</t>
  </si>
  <si>
    <t>April</t>
  </si>
  <si>
    <t>July 16</t>
  </si>
  <si>
    <t>PVC</t>
  </si>
  <si>
    <t>8 inch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</si>
</sst>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mm/dd/yy;@"/>
  </numFmts>
  <fonts count="120">
    <font>
      <sz val="11"/>
      <color theme="1"/>
      <name val="Calibri"/>
      <family val="2"/>
      <scheme val="minor"/>
    </font>
    <font>
      <sz val="11"/>
      <color theme="1"/>
      <name val="Calibri"/>
      <family val="2"/>
      <scheme val="minor"/>
    </font>
    <font>
      <sz val="10"/>
      <name val="Arial"/>
      <family val="2"/>
    </font>
    <font>
      <sz val="10"/>
      <color rgb="FFFF0000"/>
      <name val="Arial"/>
      <family val="2"/>
    </font>
    <font>
      <sz val="8"/>
      <name val="Arial"/>
      <family val="2"/>
    </font>
    <font>
      <i/>
      <sz val="8"/>
      <name val="Arial"/>
      <family val="2"/>
    </font>
    <font>
      <b/>
      <sz val="14"/>
      <name val="Arial"/>
      <family val="2"/>
    </font>
    <font>
      <sz val="14"/>
      <name val="Arial"/>
      <family val="2"/>
    </font>
    <font>
      <sz val="12"/>
      <name val="Arial"/>
      <family val="2"/>
    </font>
    <font>
      <i/>
      <sz val="10"/>
      <name val="Arial"/>
      <family val="2"/>
    </font>
    <font>
      <b/>
      <sz val="14"/>
      <color rgb="FFFF0000"/>
      <name val="Arial"/>
      <family val="2"/>
    </font>
    <font>
      <sz val="11"/>
      <name val="Arial"/>
      <family val="2"/>
    </font>
    <font>
      <sz val="10"/>
      <name val="Times New Roman"/>
      <family val="1"/>
    </font>
    <font>
      <b/>
      <sz val="12"/>
      <name val="Arial"/>
      <family val="2"/>
    </font>
    <font>
      <b/>
      <u/>
      <sz val="12"/>
      <name val="Arial"/>
      <family val="2"/>
    </font>
    <font>
      <sz val="10.5"/>
      <name val="Arial"/>
      <family val="2"/>
    </font>
    <font>
      <sz val="16"/>
      <name val="Arial"/>
      <family val="2"/>
    </font>
    <font>
      <b/>
      <sz val="11"/>
      <name val="Arial"/>
      <family val="2"/>
    </font>
    <font>
      <b/>
      <i/>
      <sz val="11"/>
      <name val="Arial"/>
      <family val="2"/>
    </font>
    <font>
      <sz val="20"/>
      <name val="Arial"/>
      <family val="2"/>
    </font>
    <font>
      <sz val="11"/>
      <name val="Calibri"/>
      <family val="2"/>
    </font>
    <font>
      <b/>
      <sz val="9"/>
      <name val="Arial"/>
      <family val="2"/>
    </font>
    <font>
      <b/>
      <i/>
      <sz val="9"/>
      <name val="Arial"/>
      <family val="2"/>
    </font>
    <font>
      <b/>
      <sz val="10"/>
      <name val="Arial"/>
      <family val="2"/>
    </font>
    <font>
      <b/>
      <u/>
      <sz val="11"/>
      <name val="Arial"/>
      <family val="2"/>
    </font>
    <font>
      <b/>
      <sz val="8"/>
      <name val="Arial"/>
      <family val="2"/>
    </font>
    <font>
      <i/>
      <sz val="9"/>
      <name val="Arial"/>
      <family val="2"/>
    </font>
    <font>
      <sz val="9"/>
      <name val="Arial"/>
      <family val="2"/>
    </font>
    <font>
      <b/>
      <i/>
      <sz val="10"/>
      <name val="Arial"/>
      <family val="2"/>
    </font>
    <font>
      <i/>
      <sz val="8"/>
      <color rgb="FFFF0000"/>
      <name val="Arial"/>
      <family val="2"/>
    </font>
    <font>
      <strike/>
      <sz val="10"/>
      <color rgb="FFFF0000"/>
      <name val="Arial"/>
      <family val="2"/>
    </font>
    <font>
      <u/>
      <sz val="10"/>
      <color indexed="12"/>
      <name val="Arial"/>
      <family val="2"/>
    </font>
    <font>
      <u/>
      <sz val="10"/>
      <name val="Arial"/>
      <family val="2"/>
    </font>
    <font>
      <b/>
      <u/>
      <sz val="10"/>
      <name val="Arial"/>
      <family val="2"/>
    </font>
    <font>
      <i/>
      <sz val="8"/>
      <name val="Arial Narrow"/>
      <family val="2"/>
    </font>
    <font>
      <i/>
      <strike/>
      <sz val="10"/>
      <color rgb="FFFF0000"/>
      <name val="Arial"/>
      <family val="2"/>
    </font>
    <font>
      <i/>
      <strike/>
      <sz val="9"/>
      <color rgb="FFFF0000"/>
      <name val="Arial"/>
      <family val="2"/>
    </font>
    <font>
      <sz val="8"/>
      <color theme="1"/>
      <name val="Arial"/>
      <family val="2"/>
    </font>
    <font>
      <b/>
      <sz val="11"/>
      <color rgb="FFFF0000"/>
      <name val="Arial"/>
      <family val="2"/>
    </font>
    <font>
      <b/>
      <i/>
      <u/>
      <sz val="10"/>
      <name val="Arial"/>
      <family val="2"/>
    </font>
    <font>
      <b/>
      <u/>
      <sz val="9"/>
      <name val="Arial"/>
      <family val="2"/>
    </font>
    <font>
      <b/>
      <i/>
      <u/>
      <sz val="9"/>
      <name val="Arial"/>
      <family val="2"/>
    </font>
    <font>
      <sz val="11"/>
      <name val="Calibri"/>
      <family val="2"/>
      <scheme val="minor"/>
    </font>
    <font>
      <i/>
      <u/>
      <sz val="9"/>
      <name val="Arial"/>
      <family val="2"/>
    </font>
    <font>
      <sz val="8"/>
      <name val="Arial Narrow"/>
      <family val="2"/>
    </font>
    <font>
      <sz val="10"/>
      <name val="Arial Narrow"/>
      <family val="2"/>
    </font>
    <font>
      <sz val="7"/>
      <name val="Arial"/>
      <family val="2"/>
    </font>
    <font>
      <i/>
      <u/>
      <sz val="8"/>
      <name val="Arial"/>
      <family val="2"/>
    </font>
    <font>
      <sz val="11"/>
      <name val="Arial "/>
    </font>
    <font>
      <b/>
      <sz val="8"/>
      <name val="Arial "/>
    </font>
    <font>
      <sz val="10"/>
      <name val="Arial "/>
    </font>
    <font>
      <sz val="8"/>
      <name val="Arial "/>
    </font>
    <font>
      <sz val="9"/>
      <name val="Arial "/>
    </font>
    <font>
      <b/>
      <sz val="10"/>
      <name val="Arial "/>
    </font>
    <font>
      <b/>
      <i/>
      <sz val="8"/>
      <name val="Arial "/>
    </font>
    <font>
      <i/>
      <sz val="9"/>
      <name val="Arial "/>
    </font>
    <font>
      <i/>
      <strike/>
      <sz val="9"/>
      <color rgb="FFFF0000"/>
      <name val="Arial "/>
    </font>
    <font>
      <i/>
      <u/>
      <sz val="10"/>
      <name val="Arial "/>
    </font>
    <font>
      <b/>
      <i/>
      <u/>
      <sz val="10"/>
      <name val="Arial "/>
    </font>
    <font>
      <i/>
      <sz val="10"/>
      <name val="Arial "/>
    </font>
    <font>
      <b/>
      <u/>
      <sz val="10"/>
      <name val="Arial "/>
    </font>
    <font>
      <sz val="10"/>
      <name val="Calibri"/>
      <family val="2"/>
    </font>
    <font>
      <sz val="18"/>
      <name val="Arial"/>
      <family val="2"/>
    </font>
    <font>
      <i/>
      <sz val="10"/>
      <name val="Calibri"/>
      <family val="2"/>
      <scheme val="minor"/>
    </font>
    <font>
      <b/>
      <sz val="11"/>
      <name val="Calibri"/>
      <family val="2"/>
      <scheme val="minor"/>
    </font>
    <font>
      <sz val="9"/>
      <name val="Calibri"/>
      <family val="2"/>
      <scheme val="minor"/>
    </font>
    <font>
      <strike/>
      <sz val="10"/>
      <name val="Arial"/>
      <family val="2"/>
    </font>
    <font>
      <b/>
      <sz val="10"/>
      <name val="Calibri"/>
      <family val="2"/>
    </font>
    <font>
      <b/>
      <sz val="10"/>
      <name val="Symbol"/>
      <family val="1"/>
      <charset val="2"/>
    </font>
    <font>
      <i/>
      <strike/>
      <sz val="8"/>
      <name val="Arial"/>
      <family val="2"/>
    </font>
    <font>
      <strike/>
      <sz val="10"/>
      <name val="Calibri"/>
      <family val="2"/>
    </font>
    <font>
      <strike/>
      <sz val="12"/>
      <name val="Arial"/>
      <family val="2"/>
    </font>
    <font>
      <strike/>
      <sz val="8"/>
      <name val="Arial"/>
      <family val="2"/>
    </font>
    <font>
      <strike/>
      <sz val="9"/>
      <name val="Arial"/>
      <family val="2"/>
    </font>
    <font>
      <strike/>
      <sz val="11"/>
      <name val="Calibri"/>
      <family val="2"/>
    </font>
    <font>
      <sz val="10"/>
      <name val="Calibri"/>
      <family val="2"/>
      <scheme val="minor"/>
    </font>
    <font>
      <b/>
      <sz val="10"/>
      <name val="Arial Narrow"/>
      <family val="2"/>
    </font>
    <font>
      <sz val="8"/>
      <name val="Calibri"/>
      <family val="2"/>
      <scheme val="minor"/>
    </font>
    <font>
      <b/>
      <i/>
      <sz val="10"/>
      <name val="Arial "/>
    </font>
    <font>
      <i/>
      <strike/>
      <sz val="10"/>
      <name val="Arial"/>
      <family val="2"/>
    </font>
    <font>
      <sz val="7"/>
      <name val="Calibri"/>
      <family val="2"/>
      <scheme val="minor"/>
    </font>
    <font>
      <sz val="7"/>
      <name val="Arial Narrow"/>
      <family val="2"/>
    </font>
    <font>
      <sz val="7"/>
      <name val="Arial "/>
    </font>
    <font>
      <sz val="10"/>
      <color theme="1"/>
      <name val="Calibri"/>
      <family val="2"/>
      <scheme val="minor"/>
    </font>
    <font>
      <b/>
      <u/>
      <sz val="8"/>
      <name val="Arial"/>
      <family val="2"/>
    </font>
    <font>
      <u/>
      <sz val="9"/>
      <name val="Arial"/>
      <family val="2"/>
    </font>
    <font>
      <sz val="8"/>
      <color theme="1"/>
      <name val="Calibri"/>
      <family val="2"/>
      <scheme val="minor"/>
    </font>
    <font>
      <sz val="9"/>
      <name val="Calibri"/>
      <family val="2"/>
    </font>
    <font>
      <sz val="11"/>
      <color theme="1"/>
      <name val="Arial"/>
      <family val="2"/>
    </font>
    <font>
      <sz val="9"/>
      <color theme="1"/>
      <name val="Arial"/>
      <family val="2"/>
    </font>
    <font>
      <sz val="9"/>
      <color theme="1"/>
      <name val="Calibri"/>
      <family val="2"/>
      <scheme val="minor"/>
    </font>
    <font>
      <b/>
      <sz val="9"/>
      <color rgb="FFC00000"/>
      <name val="Arial"/>
      <family val="2"/>
    </font>
    <font>
      <sz val="9"/>
      <color rgb="FFFF0000"/>
      <name val="Arial"/>
      <family val="2"/>
    </font>
    <font>
      <i/>
      <sz val="9"/>
      <name val="Arial Narrow"/>
      <family val="2"/>
    </font>
    <font>
      <sz val="11"/>
      <color rgb="FFFF0000"/>
      <name val="Calibri"/>
      <family val="2"/>
      <scheme val="minor"/>
    </font>
    <font>
      <b/>
      <sz val="11"/>
      <color theme="1"/>
      <name val="Calibri"/>
      <family val="2"/>
      <scheme val="minor"/>
    </font>
    <font>
      <sz val="12"/>
      <color rgb="FFFF0000"/>
      <name val="Arial"/>
      <family val="2"/>
    </font>
    <font>
      <b/>
      <sz val="8"/>
      <color rgb="FFFF0000"/>
      <name val="Arial"/>
      <family val="2"/>
    </font>
    <font>
      <b/>
      <sz val="11"/>
      <color rgb="FFFF0000"/>
      <name val="Calibri"/>
      <family val="2"/>
      <scheme val="minor"/>
    </font>
    <font>
      <i/>
      <sz val="11"/>
      <color rgb="FFFF0000"/>
      <name val="Arial"/>
      <family val="2"/>
    </font>
    <font>
      <b/>
      <i/>
      <u/>
      <sz val="11"/>
      <name val="Arial"/>
      <family val="2"/>
    </font>
    <font>
      <b/>
      <sz val="11"/>
      <name val="Arial "/>
    </font>
    <font>
      <b/>
      <i/>
      <u/>
      <sz val="11"/>
      <name val="Calibri"/>
      <family val="2"/>
      <scheme val="minor"/>
    </font>
    <font>
      <b/>
      <u/>
      <sz val="11"/>
      <name val="Arial "/>
    </font>
    <font>
      <b/>
      <i/>
      <u/>
      <sz val="11"/>
      <name val="Arial "/>
    </font>
    <font>
      <i/>
      <sz val="9"/>
      <color theme="1"/>
      <name val="Arial"/>
      <family val="2"/>
    </font>
    <font>
      <b/>
      <sz val="10"/>
      <color theme="1"/>
      <name val="Arial"/>
      <family val="2"/>
    </font>
    <font>
      <b/>
      <sz val="10"/>
      <name val="Calibri"/>
      <family val="2"/>
      <scheme val="minor"/>
    </font>
    <font>
      <sz val="10"/>
      <color theme="1"/>
      <name val="Arial"/>
      <family val="2"/>
    </font>
    <font>
      <i/>
      <sz val="11"/>
      <name val="Arial"/>
      <family val="2"/>
    </font>
    <font>
      <b/>
      <sz val="10"/>
      <color theme="1"/>
      <name val="Calibri"/>
      <family val="2"/>
      <scheme val="minor"/>
    </font>
    <font>
      <sz val="12"/>
      <name val="Calibri"/>
      <family val="2"/>
      <scheme val="minor"/>
    </font>
    <font>
      <sz val="8"/>
      <color theme="1"/>
      <name val="Arial Narrow"/>
      <family val="2"/>
    </font>
    <font>
      <sz val="9"/>
      <name val="Arial Narrow"/>
      <family val="2"/>
    </font>
    <font>
      <b/>
      <sz val="11"/>
      <name val="Calibri"/>
      <family val="2"/>
    </font>
    <font>
      <u/>
      <sz val="11"/>
      <color theme="1"/>
      <name val="Calibri"/>
      <family val="2"/>
      <scheme val="minor"/>
    </font>
    <font>
      <u/>
      <sz val="11"/>
      <name val="Arial"/>
      <family val="2"/>
    </font>
    <font>
      <b/>
      <sz val="12"/>
      <color rgb="FFFF0000"/>
      <name val="Arial"/>
      <family val="2"/>
    </font>
    <font>
      <i/>
      <sz val="12"/>
      <name val="Arial"/>
      <family val="2"/>
    </font>
    <font>
      <b/>
      <sz val="9"/>
      <color theme="1"/>
      <name val="Arial"/>
      <family val="2"/>
    </font>
  </fonts>
  <fills count="15">
    <fill>
      <patternFill patternType="none"/>
    </fill>
    <fill>
      <patternFill patternType="gray125"/>
    </fill>
    <fill>
      <patternFill patternType="solid">
        <fgColor rgb="FFFFFFFF"/>
        <bgColor rgb="FF000000"/>
      </patternFill>
    </fill>
    <fill>
      <patternFill patternType="solid">
        <fgColor rgb="FFEAEAEA"/>
        <bgColor indexed="64"/>
      </patternFill>
    </fill>
    <fill>
      <patternFill patternType="solid">
        <fgColor rgb="FFEAEAEA"/>
        <bgColor rgb="FF000000"/>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3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 fillId="0" borderId="0"/>
    <xf numFmtId="0" fontId="2" fillId="0" borderId="0"/>
    <xf numFmtId="0" fontId="31" fillId="0" borderId="0" applyNumberFormat="0" applyFill="0" applyBorder="0" applyAlignment="0" applyProtection="0">
      <alignment vertical="top"/>
      <protection locked="0"/>
    </xf>
  </cellStyleXfs>
  <cellXfs count="1495">
    <xf numFmtId="0" fontId="0" fillId="0" borderId="0" xfId="0"/>
    <xf numFmtId="0" fontId="2" fillId="0" borderId="0" xfId="0" applyFont="1" applyBorder="1"/>
    <xf numFmtId="0" fontId="2" fillId="0" borderId="0" xfId="0" applyFont="1" applyBorder="1" applyProtection="1">
      <protection locked="0"/>
    </xf>
    <xf numFmtId="0" fontId="2" fillId="0" borderId="0" xfId="0" applyFont="1" applyBorder="1" applyProtection="1"/>
    <xf numFmtId="0" fontId="8" fillId="2" borderId="0" xfId="0" applyFont="1" applyFill="1" applyBorder="1" applyAlignment="1" applyProtection="1">
      <alignment horizontal="center"/>
      <protection locked="0"/>
    </xf>
    <xf numFmtId="0" fontId="2" fillId="0" borderId="0" xfId="0" applyFont="1" applyBorder="1" applyAlignment="1"/>
    <xf numFmtId="0" fontId="16" fillId="0" borderId="0" xfId="0" applyFont="1" applyBorder="1" applyProtection="1"/>
    <xf numFmtId="0" fontId="11" fillId="0" borderId="0" xfId="0" applyFont="1" applyBorder="1" applyAlignment="1">
      <alignment wrapText="1"/>
    </xf>
    <xf numFmtId="0" fontId="24"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Border="1" applyAlignment="1" applyProtection="1">
      <alignment horizontal="center"/>
      <protection locked="0"/>
    </xf>
    <xf numFmtId="0" fontId="4" fillId="2" borderId="0" xfId="0" applyFont="1" applyFill="1" applyBorder="1" applyAlignment="1" applyProtection="1">
      <alignment horizontal="left"/>
      <protection locked="0"/>
    </xf>
    <xf numFmtId="0" fontId="2" fillId="0" borderId="0" xfId="0" applyFont="1" applyFill="1" applyBorder="1" applyProtection="1">
      <protection locked="0"/>
    </xf>
    <xf numFmtId="0" fontId="23" fillId="0" borderId="0" xfId="0" applyFont="1" applyBorder="1"/>
    <xf numFmtId="0" fontId="25" fillId="0" borderId="0" xfId="0" applyFont="1" applyBorder="1" applyAlignment="1" applyProtection="1">
      <alignment horizontal="center"/>
    </xf>
    <xf numFmtId="0" fontId="2" fillId="0" borderId="1" xfId="0" applyFont="1" applyBorder="1" applyAlignment="1" applyProtection="1"/>
    <xf numFmtId="44" fontId="2" fillId="4" borderId="8" xfId="2" applyFont="1" applyFill="1" applyBorder="1" applyAlignment="1" applyProtection="1">
      <alignment horizontal="center" vertical="center"/>
      <protection locked="0"/>
    </xf>
    <xf numFmtId="0" fontId="23" fillId="0" borderId="0" xfId="0" applyFont="1" applyBorder="1" applyAlignment="1"/>
    <xf numFmtId="44" fontId="2" fillId="4" borderId="8" xfId="2"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44" fontId="2" fillId="6" borderId="8" xfId="2" applyNumberFormat="1" applyFont="1" applyFill="1" applyBorder="1" applyAlignment="1" applyProtection="1">
      <alignment horizontal="left"/>
    </xf>
    <xf numFmtId="0" fontId="2" fillId="4" borderId="8" xfId="0" applyFont="1" applyFill="1" applyBorder="1" applyAlignment="1" applyProtection="1">
      <alignment horizontal="center" vertical="center"/>
      <protection locked="0"/>
    </xf>
    <xf numFmtId="0" fontId="23" fillId="0" borderId="0" xfId="0" applyFont="1" applyBorder="1" applyAlignment="1">
      <alignment horizontal="left"/>
    </xf>
    <xf numFmtId="0" fontId="2" fillId="3" borderId="8" xfId="0" applyFont="1" applyFill="1" applyBorder="1" applyAlignment="1" applyProtection="1">
      <alignment horizontal="center"/>
    </xf>
    <xf numFmtId="0" fontId="23" fillId="0" borderId="3" xfId="0" applyFont="1" applyBorder="1" applyAlignment="1" applyProtection="1">
      <alignment horizontal="center"/>
    </xf>
    <xf numFmtId="0" fontId="23" fillId="0" borderId="6" xfId="0" applyFont="1" applyBorder="1" applyAlignment="1" applyProtection="1">
      <alignment horizontal="left"/>
    </xf>
    <xf numFmtId="0" fontId="2" fillId="0" borderId="0" xfId="0" applyFont="1" applyFill="1" applyBorder="1" applyAlignment="1" applyProtection="1"/>
    <xf numFmtId="43" fontId="2" fillId="4" borderId="8" xfId="1" applyFont="1" applyFill="1" applyBorder="1" applyAlignment="1" applyProtection="1">
      <alignment vertical="center"/>
      <protection locked="0"/>
    </xf>
    <xf numFmtId="0" fontId="2" fillId="4" borderId="8" xfId="0" applyFont="1" applyFill="1" applyBorder="1" applyAlignment="1" applyProtection="1">
      <alignment vertical="center"/>
      <protection locked="0"/>
    </xf>
    <xf numFmtId="44" fontId="2" fillId="4" borderId="8" xfId="2" applyFont="1" applyFill="1" applyBorder="1" applyAlignment="1" applyProtection="1">
      <alignment vertical="center"/>
      <protection locked="0"/>
    </xf>
    <xf numFmtId="0" fontId="23" fillId="0" borderId="8" xfId="0" applyFont="1" applyBorder="1" applyAlignment="1" applyProtection="1">
      <alignment horizontal="center"/>
    </xf>
    <xf numFmtId="0" fontId="25" fillId="0" borderId="0" xfId="0" applyFont="1" applyBorder="1" applyAlignment="1" applyProtection="1">
      <alignment horizontal="center" vertical="top"/>
    </xf>
    <xf numFmtId="164" fontId="2" fillId="0" borderId="0" xfId="0" applyNumberFormat="1" applyFont="1" applyBorder="1" applyAlignment="1" applyProtection="1">
      <alignment horizontal="center"/>
    </xf>
    <xf numFmtId="165" fontId="2" fillId="0" borderId="0" xfId="0" applyNumberFormat="1" applyFont="1" applyBorder="1" applyAlignment="1" applyProtection="1">
      <alignment horizontal="center"/>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center"/>
    </xf>
    <xf numFmtId="0" fontId="8" fillId="0" borderId="0" xfId="0" applyFont="1" applyFill="1" applyBorder="1" applyAlignment="1" applyProtection="1">
      <alignment horizontal="left"/>
    </xf>
    <xf numFmtId="0" fontId="2" fillId="0" borderId="0" xfId="0" applyFont="1" applyBorder="1" applyAlignment="1">
      <alignment horizontal="left"/>
    </xf>
    <xf numFmtId="0" fontId="8" fillId="2" borderId="0" xfId="0" applyFont="1" applyFill="1" applyBorder="1" applyProtection="1"/>
    <xf numFmtId="0" fontId="32"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6" xfId="0" applyFont="1" applyBorder="1" applyAlignment="1" applyProtection="1">
      <alignment horizontal="left"/>
    </xf>
    <xf numFmtId="0" fontId="20" fillId="0" borderId="0" xfId="0" applyFont="1" applyBorder="1" applyProtection="1"/>
    <xf numFmtId="0" fontId="20" fillId="0" borderId="0" xfId="0" applyFont="1" applyBorder="1" applyProtection="1">
      <protection locked="0"/>
    </xf>
    <xf numFmtId="0" fontId="4" fillId="0" borderId="0" xfId="0" applyFont="1" applyBorder="1" applyAlignment="1" applyProtection="1">
      <protection locked="0"/>
    </xf>
    <xf numFmtId="0" fontId="20" fillId="0" borderId="0" xfId="0" applyFont="1" applyFill="1" applyBorder="1" applyProtection="1"/>
    <xf numFmtId="0" fontId="23" fillId="0" borderId="0" xfId="0" applyFont="1" applyFill="1" applyBorder="1" applyAlignment="1" applyProtection="1">
      <alignment horizontal="left" vertical="top" wrapText="1"/>
    </xf>
    <xf numFmtId="0" fontId="13" fillId="0" borderId="0" xfId="0" applyFont="1" applyFill="1" applyBorder="1" applyAlignment="1" applyProtection="1">
      <alignment horizontal="center" vertical="top"/>
    </xf>
    <xf numFmtId="0" fontId="2" fillId="0" borderId="19" xfId="0" applyFont="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xf>
    <xf numFmtId="0" fontId="2" fillId="0" borderId="19" xfId="0" applyFont="1" applyFill="1" applyBorder="1" applyAlignment="1" applyProtection="1">
      <alignment horizontal="center"/>
      <protection locked="0"/>
    </xf>
    <xf numFmtId="0" fontId="2" fillId="0" borderId="19" xfId="0" applyFont="1" applyBorder="1" applyAlignment="1" applyProtection="1">
      <alignment horizontal="center"/>
      <protection locked="0"/>
    </xf>
    <xf numFmtId="0" fontId="4" fillId="0" borderId="0" xfId="0" applyFont="1" applyAlignment="1" applyProtection="1"/>
    <xf numFmtId="0" fontId="2" fillId="0" borderId="0" xfId="0" applyFont="1" applyAlignment="1" applyProtection="1"/>
    <xf numFmtId="0" fontId="2" fillId="0" borderId="0" xfId="0" applyFont="1" applyProtection="1"/>
    <xf numFmtId="0" fontId="4" fillId="0" borderId="0" xfId="0" applyFont="1" applyAlignment="1" applyProtection="1">
      <protection locked="0"/>
    </xf>
    <xf numFmtId="0" fontId="2" fillId="0" borderId="0" xfId="0" applyFont="1" applyAlignment="1" applyProtection="1">
      <protection locked="0"/>
    </xf>
    <xf numFmtId="0" fontId="2" fillId="0" borderId="0" xfId="0" applyFont="1" applyProtection="1">
      <protection locked="0"/>
    </xf>
    <xf numFmtId="0" fontId="25" fillId="0" borderId="0" xfId="0" applyFont="1" applyBorder="1" applyAlignment="1" applyProtection="1">
      <alignment horizontal="right"/>
    </xf>
    <xf numFmtId="0" fontId="25" fillId="0" borderId="0" xfId="0" applyFont="1" applyFill="1" applyBorder="1" applyAlignment="1" applyProtection="1">
      <alignment horizontal="center"/>
    </xf>
    <xf numFmtId="0" fontId="2" fillId="0" borderId="0" xfId="0" applyFont="1" applyFill="1" applyBorder="1" applyAlignment="1" applyProtection="1">
      <alignment textRotation="180"/>
    </xf>
    <xf numFmtId="0" fontId="25" fillId="0" borderId="0" xfId="0" applyFont="1" applyAlignment="1" applyProtection="1">
      <alignment horizontal="center" textRotation="180"/>
    </xf>
    <xf numFmtId="0" fontId="25" fillId="0" borderId="0" xfId="0" applyFont="1" applyAlignment="1" applyProtection="1">
      <alignment horizontal="center" vertical="center" textRotation="180"/>
    </xf>
    <xf numFmtId="0" fontId="4" fillId="0" borderId="0" xfId="0" applyFont="1" applyBorder="1" applyAlignment="1" applyProtection="1"/>
    <xf numFmtId="0" fontId="4" fillId="0" borderId="0" xfId="0" applyFont="1" applyBorder="1" applyAlignment="1" applyProtection="1">
      <alignment horizontal="center" vertical="top" textRotation="180"/>
    </xf>
    <xf numFmtId="44" fontId="4" fillId="0" borderId="0" xfId="0" applyNumberFormat="1" applyFont="1" applyBorder="1" applyAlignment="1" applyProtection="1">
      <alignment horizontal="right"/>
    </xf>
    <xf numFmtId="0" fontId="25" fillId="0" borderId="0" xfId="0" applyFont="1" applyBorder="1" applyAlignment="1" applyProtection="1">
      <alignment horizontal="center" vertical="center" textRotation="180"/>
    </xf>
    <xf numFmtId="0" fontId="25" fillId="0" borderId="0" xfId="0" applyFont="1" applyBorder="1" applyAlignment="1" applyProtection="1">
      <alignment horizontal="center" vertical="center"/>
    </xf>
    <xf numFmtId="167" fontId="2" fillId="0" borderId="0" xfId="0" applyNumberFormat="1" applyFont="1" applyBorder="1" applyAlignment="1" applyProtection="1"/>
    <xf numFmtId="167" fontId="2" fillId="0" borderId="0" xfId="0" applyNumberFormat="1" applyFont="1" applyBorder="1" applyProtection="1"/>
    <xf numFmtId="167" fontId="2" fillId="0" borderId="0" xfId="0" applyNumberFormat="1" applyFont="1" applyBorder="1" applyAlignment="1" applyProtection="1">
      <protection locked="0"/>
    </xf>
    <xf numFmtId="167" fontId="2" fillId="0" borderId="0" xfId="0" applyNumberFormat="1" applyFont="1" applyBorder="1" applyProtection="1">
      <protection locked="0"/>
    </xf>
    <xf numFmtId="0" fontId="27" fillId="0" borderId="0" xfId="0" applyFont="1" applyFill="1" applyBorder="1" applyAlignment="1" applyProtection="1">
      <alignment horizontal="center" vertical="top" textRotation="180"/>
    </xf>
    <xf numFmtId="0" fontId="27" fillId="0" borderId="0" xfId="0" applyFont="1" applyFill="1" applyBorder="1" applyAlignment="1" applyProtection="1">
      <alignment vertical="top" textRotation="180"/>
    </xf>
    <xf numFmtId="0" fontId="27" fillId="0" borderId="5" xfId="0" applyFont="1" applyFill="1" applyBorder="1" applyAlignment="1" applyProtection="1">
      <alignment vertical="top" textRotation="180"/>
    </xf>
    <xf numFmtId="44" fontId="4" fillId="0" borderId="0" xfId="0" applyNumberFormat="1" applyFont="1" applyBorder="1" applyAlignment="1" applyProtection="1"/>
    <xf numFmtId="167" fontId="4" fillId="0" borderId="0" xfId="0" applyNumberFormat="1" applyFont="1" applyBorder="1" applyAlignment="1" applyProtection="1"/>
    <xf numFmtId="0" fontId="27" fillId="0" borderId="0" xfId="0" applyFont="1" applyBorder="1" applyAlignment="1" applyProtection="1">
      <alignment vertical="top" textRotation="180"/>
    </xf>
    <xf numFmtId="44" fontId="2" fillId="0" borderId="0" xfId="2" applyFont="1" applyBorder="1" applyAlignment="1" applyProtection="1"/>
    <xf numFmtId="0" fontId="27" fillId="0" borderId="0" xfId="0" applyFont="1" applyBorder="1" applyAlignment="1" applyProtection="1">
      <alignment textRotation="180"/>
    </xf>
    <xf numFmtId="0" fontId="25" fillId="0" borderId="0" xfId="0" applyFont="1" applyBorder="1" applyAlignment="1" applyProtection="1">
      <alignment horizontal="center" wrapText="1"/>
    </xf>
    <xf numFmtId="0" fontId="20" fillId="0" borderId="10" xfId="0" applyFont="1" applyBorder="1" applyAlignment="1" applyProtection="1"/>
    <xf numFmtId="0" fontId="20" fillId="0" borderId="0" xfId="0" applyFont="1" applyBorder="1" applyAlignment="1" applyProtection="1">
      <protection locked="0"/>
    </xf>
    <xf numFmtId="0" fontId="4" fillId="0" borderId="0" xfId="0" applyFont="1" applyBorder="1" applyAlignment="1" applyProtection="1">
      <alignment horizontal="center" vertical="top"/>
    </xf>
    <xf numFmtId="0" fontId="2"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xf>
    <xf numFmtId="0" fontId="42" fillId="0" borderId="0" xfId="0" applyFont="1" applyProtection="1"/>
    <xf numFmtId="0" fontId="25" fillId="0" borderId="0" xfId="0" applyFont="1" applyAlignment="1" applyProtection="1">
      <alignment horizontal="center"/>
    </xf>
    <xf numFmtId="0" fontId="42" fillId="0" borderId="0" xfId="0" applyFont="1" applyProtection="1">
      <protection locked="0"/>
    </xf>
    <xf numFmtId="0" fontId="25" fillId="0" borderId="0" xfId="0" applyFont="1" applyAlignment="1" applyProtection="1">
      <alignment horizontal="center"/>
      <protection locked="0"/>
    </xf>
    <xf numFmtId="0" fontId="4" fillId="0" borderId="0" xfId="0" applyFont="1" applyBorder="1" applyAlignment="1" applyProtection="1">
      <alignment horizontal="right"/>
      <protection locked="0"/>
    </xf>
    <xf numFmtId="0" fontId="27" fillId="0" borderId="0" xfId="0" applyFont="1" applyFill="1" applyBorder="1" applyProtection="1"/>
    <xf numFmtId="0" fontId="2" fillId="0" borderId="5" xfId="0" applyFont="1" applyBorder="1" applyAlignment="1" applyProtection="1"/>
    <xf numFmtId="0" fontId="46" fillId="0" borderId="0" xfId="0" applyFont="1" applyBorder="1" applyAlignment="1" applyProtection="1">
      <alignment horizontal="center"/>
    </xf>
    <xf numFmtId="0" fontId="46" fillId="0" borderId="0" xfId="0" applyFont="1" applyBorder="1" applyAlignment="1" applyProtection="1"/>
    <xf numFmtId="0" fontId="4" fillId="0" borderId="10" xfId="0" applyFont="1" applyBorder="1" applyAlignment="1" applyProtection="1">
      <alignment horizontal="center"/>
    </xf>
    <xf numFmtId="0" fontId="27" fillId="0" borderId="0" xfId="0" applyFont="1" applyFill="1" applyBorder="1" applyAlignment="1" applyProtection="1">
      <alignment textRotation="180"/>
    </xf>
    <xf numFmtId="0" fontId="27" fillId="0" borderId="0" xfId="0" applyFont="1" applyBorder="1" applyProtection="1"/>
    <xf numFmtId="0" fontId="27" fillId="0" borderId="0" xfId="0" applyFont="1" applyFill="1" applyBorder="1" applyAlignment="1" applyProtection="1">
      <alignment vertical="top" textRotation="180"/>
      <protection locked="0"/>
    </xf>
    <xf numFmtId="0" fontId="27" fillId="0" borderId="0" xfId="0" applyFont="1" applyBorder="1" applyAlignment="1" applyProtection="1">
      <alignment textRotation="180"/>
      <protection locked="0"/>
    </xf>
    <xf numFmtId="0" fontId="8" fillId="0" borderId="0" xfId="0" applyFont="1" applyBorder="1" applyAlignment="1" applyProtection="1">
      <alignment textRotation="180"/>
      <protection locked="0"/>
    </xf>
    <xf numFmtId="44" fontId="2" fillId="0" borderId="0" xfId="2" applyFont="1" applyFill="1" applyBorder="1" applyAlignment="1" applyProtection="1"/>
    <xf numFmtId="0" fontId="48" fillId="0" borderId="0" xfId="0" applyFont="1" applyBorder="1" applyProtection="1"/>
    <xf numFmtId="0" fontId="49" fillId="0" borderId="0" xfId="0" applyFont="1" applyBorder="1" applyAlignment="1" applyProtection="1">
      <alignment horizontal="center"/>
    </xf>
    <xf numFmtId="0" fontId="50" fillId="0" borderId="0" xfId="0" applyFont="1" applyBorder="1" applyProtection="1"/>
    <xf numFmtId="0" fontId="48" fillId="0" borderId="0" xfId="0" applyFont="1" applyBorder="1" applyProtection="1">
      <protection locked="0"/>
    </xf>
    <xf numFmtId="0" fontId="49" fillId="0" borderId="0" xfId="0" applyFont="1" applyBorder="1" applyAlignment="1" applyProtection="1">
      <alignment horizontal="center"/>
      <protection locked="0"/>
    </xf>
    <xf numFmtId="0" fontId="50" fillId="0" borderId="0" xfId="0" applyFont="1" applyFill="1" applyBorder="1" applyAlignment="1" applyProtection="1">
      <alignment horizontal="left" vertical="top"/>
    </xf>
    <xf numFmtId="0" fontId="53" fillId="0" borderId="0" xfId="0" applyFont="1" applyFill="1" applyBorder="1" applyAlignment="1" applyProtection="1">
      <alignment horizontal="left" vertical="top"/>
    </xf>
    <xf numFmtId="0" fontId="53" fillId="0" borderId="0" xfId="0" applyFont="1" applyBorder="1" applyAlignment="1" applyProtection="1">
      <alignment horizontal="right" vertical="top"/>
    </xf>
    <xf numFmtId="0" fontId="50" fillId="0" borderId="6" xfId="0" applyFont="1" applyBorder="1" applyAlignment="1" applyProtection="1">
      <alignment horizontal="left"/>
    </xf>
    <xf numFmtId="0" fontId="20" fillId="0" borderId="0" xfId="0" applyFont="1" applyBorder="1" applyAlignment="1" applyProtection="1">
      <alignment horizont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top"/>
    </xf>
    <xf numFmtId="0" fontId="2" fillId="0" borderId="0" xfId="0" applyFont="1" applyBorder="1" applyAlignment="1" applyProtection="1">
      <alignment horizontal="center" vertical="top"/>
    </xf>
    <xf numFmtId="0" fontId="61" fillId="0" borderId="0" xfId="0" applyFont="1" applyBorder="1" applyProtection="1"/>
    <xf numFmtId="0" fontId="23" fillId="0" borderId="0" xfId="0" applyFont="1" applyBorder="1" applyAlignment="1" applyProtection="1">
      <alignment horizontal="center"/>
    </xf>
    <xf numFmtId="0" fontId="61" fillId="0" borderId="0" xfId="0" applyFont="1" applyBorder="1" applyProtection="1">
      <protection locked="0"/>
    </xf>
    <xf numFmtId="0" fontId="23" fillId="0" borderId="0" xfId="0" applyFont="1" applyBorder="1" applyAlignment="1" applyProtection="1">
      <alignment horizontal="center"/>
      <protection locked="0"/>
    </xf>
    <xf numFmtId="0" fontId="61" fillId="0" borderId="0" xfId="0" applyFont="1" applyBorder="1" applyAlignment="1" applyProtection="1">
      <protection locked="0"/>
    </xf>
    <xf numFmtId="0" fontId="61"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6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 fillId="0" borderId="5" xfId="0" applyFont="1" applyBorder="1" applyAlignment="1" applyProtection="1">
      <alignment vertical="top" wrapText="1"/>
    </xf>
    <xf numFmtId="0" fontId="61" fillId="0" borderId="0" xfId="0" applyFont="1" applyBorder="1" applyAlignment="1" applyProtection="1"/>
    <xf numFmtId="0" fontId="61" fillId="0" borderId="0" xfId="0" applyFont="1" applyBorder="1" applyAlignment="1" applyProtection="1">
      <alignment vertical="top"/>
    </xf>
    <xf numFmtId="0" fontId="33" fillId="0" borderId="0" xfId="0" applyFont="1" applyBorder="1" applyAlignment="1" applyProtection="1"/>
    <xf numFmtId="0" fontId="2" fillId="2" borderId="0" xfId="6" applyFont="1" applyFill="1" applyBorder="1" applyProtection="1"/>
    <xf numFmtId="0" fontId="2" fillId="0" borderId="6" xfId="0" applyFont="1" applyBorder="1" applyProtection="1">
      <protection locked="0"/>
    </xf>
    <xf numFmtId="0" fontId="2" fillId="2" borderId="0" xfId="6" applyFont="1" applyFill="1" applyBorder="1" applyAlignment="1" applyProtection="1">
      <alignment horizontal="center" wrapText="1"/>
    </xf>
    <xf numFmtId="0" fontId="21" fillId="2" borderId="0" xfId="6" applyFont="1" applyFill="1" applyBorder="1" applyAlignment="1" applyProtection="1">
      <alignment horizontal="center"/>
    </xf>
    <xf numFmtId="0" fontId="27" fillId="2" borderId="0" xfId="6" applyFont="1" applyFill="1" applyBorder="1" applyAlignment="1" applyProtection="1"/>
    <xf numFmtId="0" fontId="21" fillId="2" borderId="0" xfId="6" applyFont="1" applyFill="1" applyBorder="1" applyAlignment="1" applyProtection="1"/>
    <xf numFmtId="0" fontId="23" fillId="2" borderId="0" xfId="6" applyFont="1" applyFill="1" applyBorder="1" applyProtection="1"/>
    <xf numFmtId="0" fontId="62" fillId="2" borderId="0" xfId="6" applyFont="1" applyFill="1" applyBorder="1" applyAlignment="1" applyProtection="1"/>
    <xf numFmtId="0" fontId="15" fillId="2" borderId="0" xfId="6" applyFont="1" applyFill="1" applyBorder="1" applyAlignment="1" applyProtection="1"/>
    <xf numFmtId="0" fontId="11" fillId="0" borderId="0" xfId="0" applyFont="1" applyBorder="1" applyProtection="1"/>
    <xf numFmtId="0" fontId="11" fillId="2" borderId="0" xfId="6" applyFont="1" applyFill="1" applyBorder="1" applyAlignment="1" applyProtection="1">
      <alignment horizontal="right"/>
    </xf>
    <xf numFmtId="0" fontId="11" fillId="2" borderId="0" xfId="6" applyFont="1" applyFill="1" applyBorder="1" applyProtection="1"/>
    <xf numFmtId="0" fontId="2" fillId="2" borderId="0" xfId="6" applyFont="1" applyFill="1" applyBorder="1" applyAlignment="1" applyProtection="1">
      <alignment horizontal="left"/>
    </xf>
    <xf numFmtId="0" fontId="2" fillId="0" borderId="0" xfId="0" applyFont="1" applyBorder="1" applyAlignment="1" applyProtection="1">
      <alignment vertical="top" wrapText="1"/>
    </xf>
    <xf numFmtId="0" fontId="2" fillId="0" borderId="0" xfId="0" applyFont="1" applyBorder="1" applyAlignment="1" applyProtection="1"/>
    <xf numFmtId="0" fontId="2" fillId="0" borderId="0" xfId="0" applyFont="1" applyBorder="1" applyAlignment="1" applyProtection="1">
      <alignment horizontal="left"/>
    </xf>
    <xf numFmtId="0" fontId="33" fillId="0" borderId="0" xfId="0" applyFont="1" applyBorder="1" applyAlignment="1" applyProtection="1">
      <alignment horizontal="center"/>
    </xf>
    <xf numFmtId="0" fontId="23" fillId="0" borderId="0" xfId="0" applyFont="1" applyBorder="1" applyAlignment="1" applyProtection="1"/>
    <xf numFmtId="0" fontId="2" fillId="0" borderId="0" xfId="0" applyFont="1" applyBorder="1" applyAlignment="1" applyProtection="1">
      <alignment wrapText="1"/>
    </xf>
    <xf numFmtId="0" fontId="2" fillId="0" borderId="0" xfId="0" applyFont="1" applyBorder="1" applyAlignment="1" applyProtection="1">
      <protection locked="0"/>
    </xf>
    <xf numFmtId="0" fontId="20" fillId="0" borderId="0" xfId="0" applyFont="1" applyBorder="1" applyAlignment="1" applyProtection="1"/>
    <xf numFmtId="0" fontId="2" fillId="0" borderId="0" xfId="0" applyFont="1" applyBorder="1" applyAlignment="1" applyProtection="1">
      <alignment horizontal="center"/>
    </xf>
    <xf numFmtId="0" fontId="20" fillId="0" borderId="0" xfId="0" applyFont="1" applyBorder="1" applyAlignment="1" applyProtection="1">
      <alignment vertical="top"/>
    </xf>
    <xf numFmtId="0" fontId="2" fillId="0" borderId="0" xfId="0" applyFont="1" applyBorder="1" applyAlignment="1" applyProtection="1">
      <alignment vertical="center"/>
    </xf>
    <xf numFmtId="0" fontId="64" fillId="0" borderId="0" xfId="0" applyFont="1" applyAlignment="1">
      <alignment vertical="center"/>
    </xf>
    <xf numFmtId="0" fontId="68" fillId="0" borderId="6" xfId="0" applyFont="1" applyBorder="1" applyAlignment="1" applyProtection="1">
      <alignment horizontal="left"/>
    </xf>
    <xf numFmtId="0" fontId="42" fillId="0" borderId="0" xfId="0" applyFont="1" applyAlignment="1">
      <alignment vertical="center"/>
    </xf>
    <xf numFmtId="0" fontId="42" fillId="0" borderId="0" xfId="0" applyFont="1" applyBorder="1" applyProtection="1"/>
    <xf numFmtId="0" fontId="42" fillId="0" borderId="0" xfId="0" applyFont="1" applyBorder="1" applyProtection="1">
      <protection locked="0"/>
    </xf>
    <xf numFmtId="0" fontId="20" fillId="0" borderId="0" xfId="0" applyFont="1" applyFill="1" applyBorder="1" applyAlignment="1" applyProtection="1"/>
    <xf numFmtId="44" fontId="42" fillId="0" borderId="0" xfId="2" applyFont="1" applyFill="1" applyBorder="1" applyAlignment="1" applyProtection="1"/>
    <xf numFmtId="0" fontId="74" fillId="0" borderId="0" xfId="0" applyFont="1" applyBorder="1" applyProtection="1"/>
    <xf numFmtId="166" fontId="20" fillId="0" borderId="0" xfId="1" applyNumberFormat="1" applyFont="1" applyBorder="1" applyAlignment="1" applyProtection="1">
      <alignment horizontal="center"/>
    </xf>
    <xf numFmtId="44" fontId="20" fillId="0" borderId="0" xfId="0" applyNumberFormat="1" applyFont="1" applyFill="1" applyBorder="1" applyAlignment="1" applyProtection="1">
      <alignment horizontal="center"/>
    </xf>
    <xf numFmtId="0" fontId="4" fillId="0" borderId="0" xfId="0" applyFont="1"/>
    <xf numFmtId="0" fontId="42" fillId="0" borderId="0" xfId="0" applyFont="1"/>
    <xf numFmtId="0" fontId="42" fillId="0" borderId="0" xfId="0" applyFont="1" applyAlignment="1">
      <alignment horizontal="center"/>
    </xf>
    <xf numFmtId="0" fontId="4" fillId="0" borderId="0" xfId="0" applyFont="1" applyBorder="1" applyAlignment="1" applyProtection="1">
      <alignment textRotation="180"/>
    </xf>
    <xf numFmtId="0" fontId="2" fillId="0" borderId="25" xfId="0" applyFont="1" applyBorder="1" applyAlignment="1" applyProtection="1">
      <alignment horizontal="center"/>
    </xf>
    <xf numFmtId="0" fontId="2" fillId="0" borderId="24" xfId="0" applyFont="1" applyBorder="1" applyAlignment="1" applyProtection="1">
      <alignment horizontal="center"/>
    </xf>
    <xf numFmtId="0" fontId="4" fillId="0" borderId="0" xfId="0" applyFont="1" applyBorder="1" applyAlignment="1" applyProtection="1">
      <alignment horizontal="left" wrapText="1"/>
    </xf>
    <xf numFmtId="0" fontId="42" fillId="0" borderId="0" xfId="0" applyFont="1" applyBorder="1"/>
    <xf numFmtId="0" fontId="46" fillId="0" borderId="0" xfId="0" applyFont="1" applyBorder="1" applyAlignment="1" applyProtection="1">
      <alignment horizontal="right"/>
    </xf>
    <xf numFmtId="0" fontId="4" fillId="0" borderId="0" xfId="0" applyFont="1" applyBorder="1" applyAlignment="1" applyProtection="1">
      <alignment horizontal="left"/>
    </xf>
    <xf numFmtId="0" fontId="4" fillId="0" borderId="0" xfId="0" applyFont="1" applyBorder="1" applyAlignment="1" applyProtection="1">
      <alignment horizontal="center" wrapText="1"/>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166" fontId="2" fillId="0" borderId="19" xfId="1" applyNumberFormat="1" applyFont="1" applyFill="1" applyBorder="1" applyAlignment="1" applyProtection="1"/>
    <xf numFmtId="0" fontId="42" fillId="0" borderId="0" xfId="0" applyFont="1" applyAlignment="1">
      <alignment vertical="top"/>
    </xf>
    <xf numFmtId="0" fontId="2" fillId="0" borderId="0" xfId="0" applyFont="1" applyBorder="1" applyAlignment="1" applyProtection="1">
      <alignment horizontal="center"/>
    </xf>
    <xf numFmtId="0" fontId="23" fillId="0" borderId="0" xfId="0" applyFont="1" applyBorder="1" applyAlignment="1" applyProtection="1">
      <alignment horizontal="left" wrapText="1"/>
    </xf>
    <xf numFmtId="0" fontId="2" fillId="0" borderId="1" xfId="0" applyFont="1" applyBorder="1" applyAlignment="1" applyProtection="1">
      <alignment horizontal="center"/>
    </xf>
    <xf numFmtId="0" fontId="2" fillId="0" borderId="0" xfId="0" applyFont="1" applyBorder="1" applyAlignment="1" applyProtection="1"/>
    <xf numFmtId="0" fontId="23" fillId="0" borderId="0" xfId="0" applyFont="1" applyBorder="1" applyAlignment="1" applyProtection="1"/>
    <xf numFmtId="0" fontId="2" fillId="0" borderId="0" xfId="0" applyFont="1" applyBorder="1" applyAlignment="1" applyProtection="1">
      <protection locked="0"/>
    </xf>
    <xf numFmtId="0" fontId="23" fillId="0" borderId="0" xfId="0" applyFont="1" applyBorder="1" applyAlignment="1" applyProtection="1">
      <alignment horizontal="left"/>
    </xf>
    <xf numFmtId="0" fontId="2" fillId="0" borderId="0" xfId="0" applyFont="1" applyBorder="1" applyAlignment="1" applyProtection="1">
      <alignment horizont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xf numFmtId="0" fontId="27" fillId="0" borderId="5" xfId="0" applyFont="1" applyFill="1" applyBorder="1" applyAlignment="1" applyProtection="1">
      <alignment horizontal="center" vertical="top" textRotation="180"/>
    </xf>
    <xf numFmtId="0" fontId="2" fillId="0" borderId="0" xfId="0" applyFont="1" applyBorder="1" applyAlignment="1" applyProtection="1">
      <alignment horizontal="center"/>
    </xf>
    <xf numFmtId="0" fontId="50" fillId="0" borderId="0" xfId="0" applyFont="1" applyBorder="1" applyAlignment="1" applyProtection="1"/>
    <xf numFmtId="0" fontId="2" fillId="0" borderId="0" xfId="0" applyFont="1" applyBorder="1" applyAlignment="1" applyProtection="1">
      <alignment vertical="center"/>
    </xf>
    <xf numFmtId="0" fontId="42" fillId="0" borderId="0" xfId="0" applyFont="1" applyAlignment="1">
      <alignment horizontal="center"/>
    </xf>
    <xf numFmtId="0" fontId="13" fillId="2" borderId="0" xfId="4" applyFont="1" applyFill="1" applyBorder="1" applyAlignment="1" applyProtection="1">
      <alignment horizontal="right"/>
    </xf>
    <xf numFmtId="0" fontId="13" fillId="2" borderId="0" xfId="4" applyFont="1" applyFill="1" applyBorder="1" applyAlignment="1" applyProtection="1"/>
    <xf numFmtId="0" fontId="8" fillId="2" borderId="5" xfId="0" applyFont="1" applyFill="1" applyBorder="1" applyAlignment="1" applyProtection="1">
      <alignment horizontal="left" indent="1"/>
    </xf>
    <xf numFmtId="0" fontId="13" fillId="0" borderId="0" xfId="5" applyFont="1" applyBorder="1" applyAlignment="1" applyProtection="1"/>
    <xf numFmtId="0" fontId="8" fillId="0" borderId="0" xfId="5" applyFont="1" applyBorder="1" applyAlignment="1" applyProtection="1"/>
    <xf numFmtId="0" fontId="6" fillId="2" borderId="0" xfId="0" applyFont="1" applyFill="1" applyBorder="1" applyAlignment="1" applyProtection="1">
      <alignment horizontal="left" vertical="top" wrapText="1" indent="1"/>
    </xf>
    <xf numFmtId="0" fontId="2" fillId="0" borderId="0" xfId="4" applyFont="1" applyBorder="1" applyProtection="1">
      <protection locked="0"/>
    </xf>
    <xf numFmtId="0" fontId="13" fillId="2" borderId="0" xfId="4" applyFont="1" applyFill="1" applyBorder="1" applyAlignment="1" applyProtection="1">
      <alignment horizontal="center" vertical="top" wrapText="1"/>
      <protection locked="0"/>
    </xf>
    <xf numFmtId="0" fontId="2" fillId="0" borderId="0" xfId="4" applyFont="1" applyFill="1" applyBorder="1" applyProtection="1">
      <protection locked="0"/>
    </xf>
    <xf numFmtId="0" fontId="8" fillId="0" borderId="0" xfId="0" applyFont="1" applyBorder="1" applyAlignment="1" applyProtection="1">
      <protection locked="0"/>
    </xf>
    <xf numFmtId="0" fontId="0" fillId="0" borderId="0" xfId="0" applyAlignment="1"/>
    <xf numFmtId="0" fontId="2" fillId="0" borderId="0" xfId="0" applyFont="1" applyBorder="1" applyAlignment="1" applyProtection="1">
      <alignment horizontal="right"/>
    </xf>
    <xf numFmtId="0" fontId="13" fillId="2" borderId="0" xfId="4" applyFont="1" applyFill="1" applyBorder="1" applyAlignment="1" applyProtection="1">
      <alignment horizontal="right"/>
    </xf>
    <xf numFmtId="44" fontId="20" fillId="0" borderId="0" xfId="2" applyFont="1" applyFill="1" applyBorder="1" applyAlignment="1" applyProtection="1"/>
    <xf numFmtId="0" fontId="4" fillId="0" borderId="0" xfId="0" applyFont="1" applyBorder="1" applyAlignment="1" applyProtection="1">
      <alignment horizontal="right"/>
    </xf>
    <xf numFmtId="0" fontId="23" fillId="0" borderId="0" xfId="0" applyFont="1" applyBorder="1" applyAlignment="1" applyProtection="1">
      <alignment horizontal="center" vertical="center"/>
    </xf>
    <xf numFmtId="0" fontId="7" fillId="0" borderId="0" xfId="0" applyFont="1" applyBorder="1" applyProtection="1"/>
    <xf numFmtId="0" fontId="13" fillId="2" borderId="0" xfId="4"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left" indent="1"/>
    </xf>
    <xf numFmtId="0" fontId="15" fillId="0" borderId="0" xfId="0" applyFont="1" applyBorder="1" applyAlignment="1" applyProtection="1">
      <alignment horizontal="left" indent="1"/>
    </xf>
    <xf numFmtId="0" fontId="15" fillId="2" borderId="0" xfId="0" applyFont="1" applyFill="1" applyBorder="1" applyAlignment="1" applyProtection="1"/>
    <xf numFmtId="0" fontId="7" fillId="2" borderId="0" xfId="0" applyFont="1" applyFill="1" applyBorder="1" applyAlignment="1" applyProtection="1"/>
    <xf numFmtId="0" fontId="42" fillId="0" borderId="0" xfId="0" applyFont="1" applyAlignment="1" applyProtection="1">
      <alignment vertical="center"/>
    </xf>
    <xf numFmtId="0" fontId="2" fillId="0" borderId="0" xfId="0" applyFont="1" applyFill="1" applyBorder="1" applyProtection="1"/>
    <xf numFmtId="0" fontId="4" fillId="2" borderId="0" xfId="0" applyFont="1" applyFill="1" applyBorder="1" applyAlignment="1" applyProtection="1">
      <alignment horizontal="left"/>
    </xf>
    <xf numFmtId="0" fontId="66" fillId="0" borderId="0" xfId="0" applyFont="1" applyBorder="1" applyAlignment="1" applyProtection="1">
      <alignment horizontal="right"/>
    </xf>
    <xf numFmtId="0" fontId="70" fillId="0" borderId="0" xfId="0" applyFont="1" applyBorder="1" applyAlignment="1" applyProtection="1">
      <alignment horizontal="center"/>
    </xf>
    <xf numFmtId="0" fontId="66" fillId="0" borderId="0" xfId="0" applyFont="1" applyBorder="1" applyAlignment="1" applyProtection="1">
      <alignment horizontal="center"/>
    </xf>
    <xf numFmtId="0" fontId="66" fillId="0" borderId="0" xfId="0" applyFont="1" applyBorder="1" applyAlignment="1" applyProtection="1"/>
    <xf numFmtId="0" fontId="71" fillId="0" borderId="0" xfId="0" applyFont="1" applyBorder="1" applyAlignment="1" applyProtection="1"/>
    <xf numFmtId="0" fontId="66" fillId="0" borderId="0" xfId="0" applyFont="1" applyBorder="1" applyProtection="1"/>
    <xf numFmtId="0" fontId="2" fillId="0" borderId="8" xfId="0" applyFont="1" applyFill="1" applyBorder="1" applyAlignment="1" applyProtection="1">
      <alignment horizontal="center" wrapText="1"/>
      <protection locked="0"/>
    </xf>
    <xf numFmtId="0" fontId="51" fillId="0" borderId="0" xfId="0" applyFont="1" applyBorder="1" applyProtection="1"/>
    <xf numFmtId="0" fontId="67" fillId="10" borderId="8" xfId="0" applyFont="1" applyFill="1" applyBorder="1" applyAlignment="1" applyProtection="1">
      <alignment horizontal="center"/>
      <protection locked="0"/>
    </xf>
    <xf numFmtId="0" fontId="2" fillId="10" borderId="8" xfId="0" applyFont="1" applyFill="1" applyBorder="1" applyAlignment="1" applyProtection="1">
      <alignment horizontal="center"/>
    </xf>
    <xf numFmtId="0" fontId="23" fillId="10" borderId="8" xfId="0" applyFont="1" applyFill="1" applyBorder="1" applyAlignment="1" applyProtection="1">
      <alignment horizontal="center"/>
    </xf>
    <xf numFmtId="44" fontId="2" fillId="0" borderId="8" xfId="1" applyNumberFormat="1" applyFont="1" applyFill="1" applyBorder="1" applyAlignment="1" applyProtection="1">
      <protection locked="0"/>
    </xf>
    <xf numFmtId="0" fontId="84" fillId="0" borderId="0" xfId="0" applyFont="1" applyBorder="1" applyAlignment="1" applyProtection="1">
      <alignment horizontal="center"/>
    </xf>
    <xf numFmtId="0" fontId="11" fillId="0" borderId="0" xfId="0" applyFont="1" applyBorder="1" applyProtection="1">
      <protection locked="0"/>
    </xf>
    <xf numFmtId="0" fontId="8" fillId="0" borderId="0" xfId="0" applyFont="1" applyBorder="1" applyAlignment="1" applyProtection="1"/>
    <xf numFmtId="0" fontId="25" fillId="0" borderId="0" xfId="0" applyFont="1" applyBorder="1" applyAlignment="1" applyProtection="1">
      <alignment horizontal="center"/>
    </xf>
    <xf numFmtId="10" fontId="42" fillId="0" borderId="0" xfId="3" applyNumberFormat="1" applyFont="1" applyFill="1" applyBorder="1" applyAlignment="1" applyProtection="1"/>
    <xf numFmtId="167" fontId="2" fillId="0" borderId="19" xfId="0" applyNumberFormat="1" applyFont="1" applyBorder="1" applyAlignment="1" applyProtection="1">
      <alignment horizontal="right"/>
      <protection locked="0"/>
    </xf>
    <xf numFmtId="0" fontId="74" fillId="0" borderId="0" xfId="0" applyFont="1" applyFill="1" applyBorder="1" applyProtection="1"/>
    <xf numFmtId="0" fontId="2" fillId="0" borderId="0" xfId="0" applyFont="1" applyBorder="1" applyAlignment="1" applyProtection="1"/>
    <xf numFmtId="0" fontId="33" fillId="0" borderId="0" xfId="0" applyFont="1" applyBorder="1" applyAlignment="1" applyProtection="1">
      <alignment horizontal="center"/>
    </xf>
    <xf numFmtId="0" fontId="42" fillId="0" borderId="0" xfId="0" applyFont="1" applyBorder="1" applyAlignment="1" applyProtection="1"/>
    <xf numFmtId="0" fontId="25" fillId="0" borderId="0" xfId="0" applyFont="1" applyBorder="1" applyAlignment="1" applyProtection="1">
      <alignment horizontal="center"/>
    </xf>
    <xf numFmtId="0" fontId="4" fillId="0" borderId="0" xfId="0" applyFont="1" applyAlignment="1">
      <alignment horizontal="right"/>
    </xf>
    <xf numFmtId="0" fontId="2" fillId="0" borderId="0" xfId="0" applyFont="1" applyBorder="1" applyAlignment="1" applyProtection="1">
      <protection locked="0"/>
    </xf>
    <xf numFmtId="0" fontId="2" fillId="0" borderId="0" xfId="0" applyFont="1" applyBorder="1" applyAlignment="1" applyProtection="1"/>
    <xf numFmtId="0" fontId="25" fillId="0" borderId="0" xfId="0" applyFont="1" applyBorder="1" applyAlignment="1" applyProtection="1">
      <alignment horizontal="center"/>
    </xf>
    <xf numFmtId="0" fontId="27" fillId="2" borderId="0" xfId="6" applyFont="1" applyFill="1" applyBorder="1" applyAlignment="1" applyProtection="1">
      <alignment horizontal="center"/>
    </xf>
    <xf numFmtId="3" fontId="27" fillId="8" borderId="9" xfId="0" applyNumberFormat="1" applyFont="1" applyFill="1" applyBorder="1" applyAlignment="1" applyProtection="1"/>
    <xf numFmtId="0" fontId="27" fillId="0" borderId="13" xfId="0" applyFont="1" applyBorder="1" applyAlignment="1" applyProtection="1">
      <alignment horizontal="center" wrapText="1"/>
    </xf>
    <xf numFmtId="0" fontId="27" fillId="0" borderId="13" xfId="0" applyFont="1" applyBorder="1" applyAlignment="1" applyProtection="1">
      <alignment horizontal="center"/>
    </xf>
    <xf numFmtId="0" fontId="27" fillId="0" borderId="19" xfId="0" applyFont="1" applyBorder="1" applyAlignment="1" applyProtection="1">
      <alignment horizontal="center"/>
    </xf>
    <xf numFmtId="0" fontId="27" fillId="0" borderId="5" xfId="0" applyFont="1" applyBorder="1" applyAlignment="1" applyProtection="1">
      <alignment horizontal="center"/>
    </xf>
    <xf numFmtId="0" fontId="2" fillId="0" borderId="19" xfId="0" applyFont="1" applyBorder="1" applyAlignment="1" applyProtection="1">
      <alignment horizontal="right"/>
      <protection locked="0"/>
    </xf>
    <xf numFmtId="0" fontId="2" fillId="0" borderId="8" xfId="0" applyFont="1" applyBorder="1" applyAlignment="1" applyProtection="1">
      <alignment horizontal="center" wrapText="1"/>
      <protection locked="0"/>
    </xf>
    <xf numFmtId="166" fontId="2" fillId="0" borderId="19" xfId="1" applyNumberFormat="1" applyFont="1" applyBorder="1" applyAlignment="1" applyProtection="1">
      <alignment horizontal="right"/>
      <protection locked="0"/>
    </xf>
    <xf numFmtId="166" fontId="2" fillId="0" borderId="5" xfId="1" applyNumberFormat="1" applyFont="1" applyFill="1" applyBorder="1" applyAlignment="1" applyProtection="1">
      <alignment horizontal="right"/>
      <protection locked="0"/>
    </xf>
    <xf numFmtId="166" fontId="2" fillId="0" borderId="19" xfId="1" applyNumberFormat="1" applyFont="1" applyFill="1" applyBorder="1" applyAlignment="1" applyProtection="1">
      <alignment horizontal="right"/>
      <protection locked="0"/>
    </xf>
    <xf numFmtId="166" fontId="2" fillId="0" borderId="0" xfId="1" applyNumberFormat="1" applyFont="1" applyFill="1" applyBorder="1" applyAlignment="1" applyProtection="1"/>
    <xf numFmtId="0" fontId="65" fillId="0" borderId="0" xfId="0" applyFont="1"/>
    <xf numFmtId="0" fontId="85" fillId="0" borderId="0" xfId="0" applyFont="1" applyBorder="1" applyAlignment="1" applyProtection="1">
      <alignment horizontal="center"/>
    </xf>
    <xf numFmtId="0" fontId="40" fillId="0" borderId="0" xfId="0" applyFont="1" applyBorder="1" applyAlignment="1" applyProtection="1">
      <alignment horizontal="center"/>
    </xf>
    <xf numFmtId="0" fontId="21" fillId="0" borderId="0" xfId="0" applyFont="1" applyBorder="1" applyAlignment="1" applyProtection="1">
      <alignment horizontal="center"/>
    </xf>
    <xf numFmtId="0" fontId="87" fillId="0" borderId="0" xfId="0" applyFont="1" applyBorder="1" applyAlignment="1" applyProtection="1">
      <alignment horizontal="center"/>
    </xf>
    <xf numFmtId="0" fontId="87" fillId="0" borderId="0" xfId="0" applyFont="1" applyBorder="1" applyAlignment="1" applyProtection="1"/>
    <xf numFmtId="0" fontId="2" fillId="0" borderId="0" xfId="0" applyFont="1" applyBorder="1" applyAlignment="1" applyProtection="1">
      <alignment vertical="center"/>
    </xf>
    <xf numFmtId="0" fontId="0" fillId="0" borderId="0" xfId="0" applyAlignment="1"/>
    <xf numFmtId="0" fontId="27" fillId="0" borderId="0" xfId="0" applyFont="1" applyBorder="1" applyAlignment="1" applyProtection="1"/>
    <xf numFmtId="0" fontId="27" fillId="0" borderId="5" xfId="0" applyFont="1" applyBorder="1" applyAlignment="1" applyProtection="1">
      <alignment horizontal="center"/>
    </xf>
    <xf numFmtId="3" fontId="27" fillId="0" borderId="3" xfId="2" applyNumberFormat="1" applyFont="1" applyBorder="1" applyAlignment="1" applyProtection="1">
      <alignment horizontal="right"/>
      <protection locked="0"/>
    </xf>
    <xf numFmtId="3" fontId="27" fillId="0" borderId="12" xfId="2" applyNumberFormat="1" applyFont="1" applyBorder="1" applyAlignment="1" applyProtection="1">
      <alignment horizontal="right"/>
      <protection locked="0"/>
    </xf>
    <xf numFmtId="3" fontId="27" fillId="0" borderId="3" xfId="2" applyNumberFormat="1" applyFont="1" applyBorder="1" applyAlignment="1" applyProtection="1">
      <alignment horizontal="right"/>
    </xf>
    <xf numFmtId="3" fontId="27" fillId="0" borderId="7" xfId="2" applyNumberFormat="1" applyFont="1" applyBorder="1" applyAlignment="1" applyProtection="1">
      <alignment horizontal="right"/>
    </xf>
    <xf numFmtId="3" fontId="27" fillId="8" borderId="29" xfId="0" applyNumberFormat="1" applyFont="1" applyFill="1" applyBorder="1" applyAlignment="1" applyProtection="1">
      <alignment horizontal="right"/>
    </xf>
    <xf numFmtId="3" fontId="27" fillId="0" borderId="8" xfId="2" applyNumberFormat="1" applyFont="1" applyFill="1" applyBorder="1" applyAlignment="1" applyProtection="1">
      <alignment horizontal="right"/>
      <protection locked="0"/>
    </xf>
    <xf numFmtId="3" fontId="27" fillId="0" borderId="13" xfId="2" applyNumberFormat="1" applyFont="1" applyFill="1" applyBorder="1" applyAlignment="1" applyProtection="1">
      <alignment horizontal="right"/>
      <protection locked="0"/>
    </xf>
    <xf numFmtId="3" fontId="27" fillId="0" borderId="7" xfId="2" applyNumberFormat="1" applyFont="1" applyFill="1" applyBorder="1" applyAlignment="1" applyProtection="1">
      <alignment horizontal="right"/>
    </xf>
    <xf numFmtId="3" fontId="27" fillId="8" borderId="9" xfId="0" applyNumberFormat="1" applyFont="1" applyFill="1" applyBorder="1" applyAlignment="1" applyProtection="1">
      <alignment horizontal="right"/>
    </xf>
    <xf numFmtId="0" fontId="89" fillId="0" borderId="6" xfId="0" applyFont="1" applyBorder="1" applyAlignment="1">
      <alignment horizontal="left"/>
    </xf>
    <xf numFmtId="0" fontId="4" fillId="0" borderId="6" xfId="0" applyFont="1" applyBorder="1" applyAlignment="1">
      <alignment horizontal="left"/>
    </xf>
    <xf numFmtId="0" fontId="27" fillId="0" borderId="0" xfId="0" applyFont="1" applyBorder="1" applyAlignment="1" applyProtection="1">
      <protection locked="0"/>
    </xf>
    <xf numFmtId="3" fontId="27" fillId="8" borderId="3" xfId="0" applyNumberFormat="1" applyFont="1" applyFill="1" applyBorder="1" applyAlignment="1" applyProtection="1">
      <alignment horizontal="right"/>
    </xf>
    <xf numFmtId="3" fontId="27" fillId="0" borderId="7" xfId="0" applyNumberFormat="1" applyFont="1" applyFill="1" applyBorder="1" applyAlignment="1" applyProtection="1">
      <alignment horizontal="right"/>
    </xf>
    <xf numFmtId="3" fontId="27" fillId="8" borderId="12" xfId="0" applyNumberFormat="1" applyFont="1" applyFill="1" applyBorder="1" applyAlignment="1" applyProtection="1">
      <alignment horizontal="right"/>
    </xf>
    <xf numFmtId="3" fontId="27" fillId="13" borderId="7" xfId="0" applyNumberFormat="1" applyFont="1" applyFill="1" applyBorder="1" applyAlignment="1" applyProtection="1">
      <alignment horizontal="right"/>
    </xf>
    <xf numFmtId="0" fontId="2" fillId="0" borderId="0" xfId="0" applyFont="1" applyBorder="1" applyAlignment="1" applyProtection="1"/>
    <xf numFmtId="0" fontId="2" fillId="0" borderId="0" xfId="0" applyFont="1" applyBorder="1" applyAlignment="1" applyProtection="1"/>
    <xf numFmtId="0" fontId="0" fillId="0" borderId="6" xfId="0" applyBorder="1" applyAlignment="1" applyProtection="1">
      <alignment horizontal="center"/>
      <protection locked="0"/>
    </xf>
    <xf numFmtId="0" fontId="25" fillId="0" borderId="0" xfId="0" applyFont="1" applyBorder="1" applyAlignment="1" applyProtection="1">
      <alignment horizontal="center"/>
    </xf>
    <xf numFmtId="0" fontId="20" fillId="0" borderId="0" xfId="0" applyFont="1" applyBorder="1" applyAlignment="1" applyProtection="1">
      <alignment horizontal="center"/>
    </xf>
    <xf numFmtId="1" fontId="25" fillId="0" borderId="0" xfId="0" applyNumberFormat="1" applyFont="1" applyBorder="1" applyAlignment="1" applyProtection="1">
      <alignment horizontal="center"/>
    </xf>
    <xf numFmtId="0" fontId="43" fillId="0" borderId="0" xfId="0" applyFont="1" applyBorder="1" applyAlignment="1" applyProtection="1">
      <alignment horizontal="center"/>
    </xf>
    <xf numFmtId="166" fontId="2" fillId="8" borderId="22" xfId="1" applyNumberFormat="1" applyFont="1" applyFill="1" applyBorder="1" applyAlignment="1" applyProtection="1"/>
    <xf numFmtId="3" fontId="27" fillId="0" borderId="5" xfId="2" applyNumberFormat="1" applyFont="1" applyBorder="1" applyAlignment="1" applyProtection="1">
      <alignment horizontal="right"/>
      <protection locked="0"/>
    </xf>
    <xf numFmtId="3" fontId="27" fillId="0" borderId="8" xfId="0" applyNumberFormat="1" applyFont="1" applyBorder="1" applyAlignment="1" applyProtection="1">
      <alignment horizontal="right"/>
      <protection locked="0"/>
    </xf>
    <xf numFmtId="165" fontId="0" fillId="0" borderId="6" xfId="0" applyNumberFormat="1" applyBorder="1" applyAlignment="1" applyProtection="1">
      <alignment horizontal="center"/>
      <protection locked="0"/>
    </xf>
    <xf numFmtId="0" fontId="0" fillId="0" borderId="0" xfId="0" applyAlignment="1">
      <alignment horizontal="left"/>
    </xf>
    <xf numFmtId="44" fontId="2" fillId="6" borderId="9" xfId="2" applyNumberFormat="1" applyFont="1" applyFill="1" applyBorder="1" applyAlignment="1" applyProtection="1">
      <alignment horizontal="left"/>
    </xf>
    <xf numFmtId="44" fontId="2" fillId="5" borderId="9" xfId="2" applyNumberFormat="1" applyFont="1" applyFill="1" applyBorder="1" applyAlignment="1" applyProtection="1"/>
    <xf numFmtId="44" fontId="2" fillId="0" borderId="8" xfId="2" applyNumberFormat="1" applyFont="1" applyFill="1" applyBorder="1" applyAlignment="1" applyProtection="1">
      <protection locked="0"/>
    </xf>
    <xf numFmtId="44" fontId="2" fillId="5" borderId="8" xfId="2" applyNumberFormat="1" applyFont="1" applyFill="1" applyBorder="1" applyAlignment="1" applyProtection="1"/>
    <xf numFmtId="0" fontId="23" fillId="2" borderId="6" xfId="0" applyFont="1" applyFill="1" applyBorder="1" applyAlignment="1" applyProtection="1">
      <alignment horizontal="left"/>
    </xf>
    <xf numFmtId="0" fontId="3" fillId="0" borderId="0" xfId="0" applyFont="1" applyBorder="1" applyProtection="1"/>
    <xf numFmtId="0" fontId="92" fillId="0" borderId="0" xfId="0" applyFont="1" applyBorder="1" applyProtection="1"/>
    <xf numFmtId="0" fontId="3" fillId="0" borderId="0" xfId="0" applyFont="1" applyBorder="1" applyAlignment="1" applyProtection="1">
      <alignment horizontal="right"/>
      <protection locked="0"/>
    </xf>
    <xf numFmtId="0" fontId="2" fillId="0" borderId="0" xfId="0" applyFont="1" applyBorder="1" applyAlignment="1" applyProtection="1"/>
    <xf numFmtId="0" fontId="27" fillId="0" borderId="0" xfId="0" applyFont="1" applyFill="1" applyBorder="1" applyAlignment="1" applyProtection="1"/>
    <xf numFmtId="0" fontId="2" fillId="0" borderId="0" xfId="0" applyFont="1" applyBorder="1" applyAlignment="1" applyProtection="1"/>
    <xf numFmtId="0" fontId="2" fillId="0" borderId="0" xfId="0" applyFont="1" applyAlignment="1" applyProtection="1">
      <alignment horizontal="center"/>
    </xf>
    <xf numFmtId="0" fontId="2" fillId="0" borderId="0" xfId="0" applyFont="1" applyBorder="1" applyAlignment="1" applyProtection="1">
      <alignment horizontal="left" wrapText="1"/>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7" fillId="0" borderId="0" xfId="0" applyFont="1" applyBorder="1" applyAlignment="1" applyProtection="1">
      <alignment horizontal="left" vertical="top" textRotation="180"/>
    </xf>
    <xf numFmtId="0" fontId="2" fillId="0" borderId="0" xfId="0" applyFont="1" applyBorder="1" applyAlignment="1" applyProtection="1">
      <alignment horizontal="center"/>
    </xf>
    <xf numFmtId="0" fontId="2" fillId="0" borderId="0" xfId="0" applyFont="1" applyBorder="1" applyAlignment="1" applyProtection="1">
      <alignment wrapText="1"/>
      <protection locked="0"/>
    </xf>
    <xf numFmtId="0" fontId="25" fillId="0" borderId="0" xfId="0" applyFont="1" applyBorder="1" applyAlignment="1" applyProtection="1">
      <alignment horizontal="center"/>
    </xf>
    <xf numFmtId="0" fontId="27" fillId="0" borderId="0" xfId="0" applyFont="1" applyBorder="1" applyAlignment="1" applyProtection="1"/>
    <xf numFmtId="0" fontId="27" fillId="0" borderId="5" xfId="0" applyFont="1" applyFill="1" applyBorder="1" applyAlignment="1" applyProtection="1">
      <alignment horizontal="left" vertical="center" textRotation="180"/>
    </xf>
    <xf numFmtId="0" fontId="20" fillId="0" borderId="0" xfId="0" applyFont="1" applyBorder="1" applyAlignment="1" applyProtection="1">
      <alignment horizontal="center"/>
    </xf>
    <xf numFmtId="0" fontId="48" fillId="0" borderId="0" xfId="0" applyFont="1" applyBorder="1" applyAlignment="1" applyProtection="1"/>
    <xf numFmtId="0" fontId="20" fillId="0" borderId="0" xfId="0" applyFont="1" applyBorder="1" applyAlignment="1" applyProtection="1">
      <alignment vertical="top"/>
    </xf>
    <xf numFmtId="0" fontId="6" fillId="0" borderId="4" xfId="0" applyFont="1" applyFill="1" applyBorder="1" applyAlignment="1" applyProtection="1">
      <alignment horizontal="center"/>
      <protection locked="0"/>
    </xf>
    <xf numFmtId="0" fontId="0" fillId="0" borderId="0" xfId="0" applyBorder="1" applyAlignment="1" applyProtection="1">
      <alignment horizontal="center"/>
    </xf>
    <xf numFmtId="0" fontId="26" fillId="0" borderId="0" xfId="0" applyFont="1" applyBorder="1" applyAlignment="1" applyProtection="1"/>
    <xf numFmtId="0" fontId="0" fillId="0" borderId="0" xfId="0" applyBorder="1" applyAlignment="1" applyProtection="1"/>
    <xf numFmtId="0" fontId="8" fillId="0" borderId="0" xfId="0" applyFont="1" applyBorder="1" applyProtection="1">
      <protection locked="0"/>
    </xf>
    <xf numFmtId="0" fontId="8" fillId="0" borderId="0" xfId="0" applyFont="1" applyBorder="1" applyProtection="1"/>
    <xf numFmtId="0" fontId="27" fillId="0" borderId="0" xfId="0" applyFont="1" applyFill="1" applyBorder="1" applyAlignment="1" applyProtection="1">
      <alignment horizontal="center" vertical="center" textRotation="180"/>
    </xf>
    <xf numFmtId="0" fontId="42" fillId="0" borderId="0" xfId="0" applyFont="1" applyAlignment="1" applyProtection="1"/>
    <xf numFmtId="0" fontId="4" fillId="0" borderId="1" xfId="0" applyFont="1" applyBorder="1" applyAlignment="1" applyProtection="1">
      <alignment horizontal="left" wrapText="1"/>
    </xf>
    <xf numFmtId="0" fontId="2" fillId="0" borderId="19" xfId="0" applyFont="1" applyBorder="1" applyAlignment="1" applyProtection="1">
      <alignment horizontal="right"/>
    </xf>
    <xf numFmtId="0" fontId="27" fillId="0" borderId="0" xfId="0" applyFont="1" applyFill="1" applyBorder="1" applyAlignment="1" applyProtection="1">
      <alignment horizontal="left" vertical="center" textRotation="180"/>
    </xf>
    <xf numFmtId="0" fontId="42" fillId="0" borderId="0" xfId="0" applyFont="1" applyBorder="1" applyAlignment="1">
      <alignment vertical="top"/>
    </xf>
    <xf numFmtId="0" fontId="17" fillId="0" borderId="0" xfId="0" applyFont="1" applyBorder="1" applyAlignment="1">
      <alignment vertical="top"/>
    </xf>
    <xf numFmtId="3" fontId="27" fillId="8" borderId="23" xfId="0" applyNumberFormat="1" applyFont="1" applyFill="1" applyBorder="1" applyAlignment="1" applyProtection="1">
      <alignment horizontal="right"/>
    </xf>
    <xf numFmtId="0" fontId="81" fillId="0" borderId="8" xfId="0" applyFont="1" applyBorder="1" applyAlignment="1" applyProtection="1">
      <alignment horizontal="center"/>
    </xf>
    <xf numFmtId="3" fontId="45" fillId="8" borderId="22" xfId="0" applyNumberFormat="1" applyFont="1" applyFill="1" applyBorder="1" applyAlignment="1" applyProtection="1">
      <alignment horizontal="right"/>
    </xf>
    <xf numFmtId="166" fontId="2" fillId="0" borderId="8" xfId="1" applyNumberFormat="1" applyFont="1" applyBorder="1" applyAlignment="1" applyProtection="1">
      <protection locked="0"/>
    </xf>
    <xf numFmtId="0" fontId="0" fillId="0" borderId="0" xfId="0" applyBorder="1" applyAlignment="1">
      <alignment horizontal="center" vertical="center"/>
    </xf>
    <xf numFmtId="0" fontId="20" fillId="0" borderId="0" xfId="0" applyFont="1" applyBorder="1" applyAlignment="1" applyProtection="1">
      <alignment vertical="center"/>
    </xf>
    <xf numFmtId="10" fontId="27" fillId="0" borderId="7" xfId="3" applyNumberFormat="1" applyFont="1" applyBorder="1" applyAlignment="1" applyProtection="1">
      <alignment horizontal="right"/>
      <protection locked="0"/>
    </xf>
    <xf numFmtId="10" fontId="27" fillId="0" borderId="6" xfId="3" applyNumberFormat="1" applyFont="1" applyBorder="1" applyAlignment="1" applyProtection="1">
      <alignment horizontal="right"/>
      <protection locked="0"/>
    </xf>
    <xf numFmtId="10" fontId="27" fillId="0" borderId="7" xfId="3" applyNumberFormat="1" applyFont="1" applyBorder="1" applyAlignment="1" applyProtection="1">
      <alignment horizontal="right"/>
    </xf>
    <xf numFmtId="10" fontId="27" fillId="0" borderId="2" xfId="0" applyNumberFormat="1" applyFont="1" applyBorder="1" applyAlignment="1" applyProtection="1">
      <alignment horizontal="right"/>
      <protection locked="0"/>
    </xf>
    <xf numFmtId="10" fontId="27" fillId="0" borderId="8" xfId="0" applyNumberFormat="1" applyFont="1" applyBorder="1" applyAlignment="1" applyProtection="1">
      <alignment horizontal="right"/>
    </xf>
    <xf numFmtId="10" fontId="76" fillId="0" borderId="22" xfId="3" applyNumberFormat="1" applyFont="1" applyBorder="1" applyAlignment="1" applyProtection="1">
      <alignment horizontal="center"/>
    </xf>
    <xf numFmtId="0" fontId="2" fillId="0" borderId="0" xfId="0" applyFont="1" applyBorder="1" applyAlignment="1" applyProtection="1">
      <alignment horizontal="left"/>
    </xf>
    <xf numFmtId="0" fontId="23" fillId="0" borderId="0" xfId="0" applyFont="1" applyBorder="1" applyAlignment="1" applyProtection="1">
      <alignment horizontal="left" vertical="top" wrapText="1"/>
    </xf>
    <xf numFmtId="0" fontId="23" fillId="0" borderId="0" xfId="0" applyFont="1" applyBorder="1" applyAlignment="1" applyProtection="1">
      <alignment horizontal="left"/>
    </xf>
    <xf numFmtId="0" fontId="27" fillId="0" borderId="0" xfId="0" applyFont="1" applyBorder="1" applyAlignment="1" applyProtection="1"/>
    <xf numFmtId="0" fontId="0" fillId="0" borderId="0" xfId="0" applyNumberFormat="1" applyBorder="1" applyAlignment="1">
      <alignment horizontal="center" wrapText="1"/>
    </xf>
    <xf numFmtId="0" fontId="97" fillId="0" borderId="0" xfId="0" applyFont="1" applyBorder="1" applyAlignment="1" applyProtection="1">
      <alignment horizontal="center"/>
    </xf>
    <xf numFmtId="0" fontId="13" fillId="2" borderId="6" xfId="4" applyNumberFormat="1" applyFont="1" applyFill="1" applyBorder="1" applyAlignment="1" applyProtection="1">
      <alignment horizontal="left"/>
      <protection locked="0"/>
    </xf>
    <xf numFmtId="0" fontId="20" fillId="0" borderId="0" xfId="0" applyFont="1" applyBorder="1" applyAlignment="1" applyProtection="1">
      <alignment horizontal="center"/>
    </xf>
    <xf numFmtId="0" fontId="98" fillId="10" borderId="10" xfId="0" applyFont="1" applyFill="1" applyBorder="1" applyAlignment="1"/>
    <xf numFmtId="0" fontId="2" fillId="0" borderId="0" xfId="0" applyFont="1" applyBorder="1" applyAlignment="1" applyProtection="1"/>
    <xf numFmtId="0" fontId="2" fillId="0" borderId="0" xfId="0" applyFont="1" applyBorder="1" applyAlignment="1" applyProtection="1">
      <alignment vertical="top" wrapText="1"/>
    </xf>
    <xf numFmtId="0" fontId="0" fillId="0" borderId="6" xfId="0" applyBorder="1" applyAlignment="1">
      <alignment horizontal="left"/>
    </xf>
    <xf numFmtId="0" fontId="3" fillId="0" borderId="0" xfId="0" applyFont="1" applyBorder="1" applyAlignment="1" applyProtection="1">
      <alignment horizontal="left"/>
    </xf>
    <xf numFmtId="0" fontId="42" fillId="0" borderId="0" xfId="0" applyFont="1" applyBorder="1" applyAlignment="1" applyProtection="1"/>
    <xf numFmtId="0" fontId="11" fillId="0" borderId="0" xfId="0" applyFont="1" applyBorder="1" applyAlignment="1" applyProtection="1"/>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textRotation="180"/>
    </xf>
    <xf numFmtId="0" fontId="42" fillId="0" borderId="0" xfId="0" applyFont="1" applyBorder="1" applyAlignment="1" applyProtection="1">
      <alignment horizontal="center"/>
    </xf>
    <xf numFmtId="0" fontId="20" fillId="0" borderId="0" xfId="0" applyFont="1" applyBorder="1" applyAlignment="1" applyProtection="1">
      <alignment vertical="top"/>
    </xf>
    <xf numFmtId="0" fontId="27" fillId="0" borderId="0" xfId="0" applyFont="1" applyFill="1" applyBorder="1" applyAlignment="1" applyProtection="1">
      <alignment vertical="center"/>
    </xf>
    <xf numFmtId="0" fontId="2" fillId="2" borderId="0" xfId="6" applyFont="1" applyFill="1" applyBorder="1" applyAlignment="1" applyProtection="1">
      <alignment horizontal="right"/>
    </xf>
    <xf numFmtId="0" fontId="23" fillId="0" borderId="13" xfId="0" applyFont="1" applyFill="1" applyBorder="1" applyAlignment="1">
      <alignment horizontal="center"/>
    </xf>
    <xf numFmtId="0" fontId="101" fillId="0" borderId="0" xfId="0" applyFont="1" applyBorder="1" applyAlignment="1" applyProtection="1">
      <alignment vertical="center"/>
    </xf>
    <xf numFmtId="14" fontId="3" fillId="0" borderId="0" xfId="0" applyNumberFormat="1" applyFont="1" applyBorder="1" applyAlignment="1" applyProtection="1">
      <alignment horizontal="center" wrapText="1"/>
      <protection locked="0"/>
    </xf>
    <xf numFmtId="0" fontId="94" fillId="0" borderId="0" xfId="0" applyNumberFormat="1" applyFont="1" applyBorder="1" applyAlignment="1" applyProtection="1">
      <alignment horizontal="center" wrapText="1"/>
      <protection locked="0"/>
    </xf>
    <xf numFmtId="0" fontId="94" fillId="0" borderId="0" xfId="0" applyNumberFormat="1" applyFont="1" applyBorder="1" applyAlignment="1" applyProtection="1">
      <alignment wrapText="1"/>
      <protection locked="0"/>
    </xf>
    <xf numFmtId="1" fontId="94" fillId="0" borderId="0" xfId="0" applyNumberFormat="1" applyFont="1" applyBorder="1" applyAlignment="1" applyProtection="1">
      <alignment horizontal="left"/>
      <protection locked="0"/>
    </xf>
    <xf numFmtId="0" fontId="94" fillId="0" borderId="0" xfId="0" applyFont="1" applyBorder="1" applyAlignment="1" applyProtection="1">
      <alignment horizontal="left"/>
    </xf>
    <xf numFmtId="0" fontId="3" fillId="0" borderId="0" xfId="0" applyFont="1" applyBorder="1" applyAlignment="1" applyProtection="1">
      <alignment horizontal="center"/>
    </xf>
    <xf numFmtId="0" fontId="27" fillId="0" borderId="0" xfId="0" applyFont="1" applyBorder="1" applyAlignment="1" applyProtection="1">
      <alignment vertical="top"/>
    </xf>
    <xf numFmtId="0" fontId="2" fillId="2" borderId="0" xfId="6" applyFont="1" applyFill="1" applyBorder="1" applyAlignment="1" applyProtection="1">
      <alignment horizontal="justify"/>
    </xf>
    <xf numFmtId="0" fontId="17" fillId="2" borderId="0" xfId="6" applyFont="1" applyFill="1" applyBorder="1" applyAlignment="1" applyProtection="1"/>
    <xf numFmtId="0" fontId="17" fillId="2" borderId="0" xfId="0" applyFont="1" applyFill="1" applyBorder="1" applyAlignment="1" applyProtection="1">
      <alignment horizontal="left"/>
    </xf>
    <xf numFmtId="0" fontId="2" fillId="2" borderId="0" xfId="6" applyFont="1" applyFill="1" applyBorder="1" applyAlignment="1" applyProtection="1">
      <alignment vertical="center"/>
    </xf>
    <xf numFmtId="0" fontId="25" fillId="0" borderId="0" xfId="0" applyFont="1" applyFill="1" applyBorder="1" applyAlignment="1" applyProtection="1">
      <alignment horizontal="center" vertical="center"/>
    </xf>
    <xf numFmtId="0" fontId="27" fillId="0" borderId="0" xfId="0" applyFont="1" applyBorder="1" applyAlignment="1" applyProtection="1">
      <alignment vertical="center" textRotation="180"/>
    </xf>
    <xf numFmtId="0" fontId="27" fillId="0" borderId="0" xfId="0" applyFont="1" applyFill="1" applyBorder="1" applyAlignment="1" applyProtection="1">
      <alignment horizontal="center" textRotation="180"/>
    </xf>
    <xf numFmtId="0" fontId="27" fillId="0" borderId="0" xfId="0" applyFont="1" applyFill="1" applyBorder="1" applyAlignment="1" applyProtection="1">
      <alignment horizontal="left" vertical="center"/>
    </xf>
    <xf numFmtId="167" fontId="2" fillId="0" borderId="0" xfId="0" applyNumberFormat="1" applyFont="1" applyBorder="1" applyAlignment="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protection locked="0"/>
    </xf>
    <xf numFmtId="0" fontId="27" fillId="5" borderId="8" xfId="0" applyFont="1" applyFill="1" applyBorder="1" applyAlignment="1" applyProtection="1"/>
    <xf numFmtId="0" fontId="25" fillId="8" borderId="8" xfId="0" applyFont="1" applyFill="1" applyBorder="1" applyAlignment="1" applyProtection="1">
      <alignment horizontal="center"/>
    </xf>
    <xf numFmtId="0" fontId="27" fillId="6" borderId="8" xfId="0" applyFont="1" applyFill="1" applyBorder="1" applyProtection="1"/>
    <xf numFmtId="44" fontId="5" fillId="0" borderId="0" xfId="2" applyFont="1" applyBorder="1" applyAlignment="1" applyProtection="1">
      <alignment horizontal="center" vertical="center"/>
    </xf>
    <xf numFmtId="0" fontId="52" fillId="6" borderId="8" xfId="0" applyFont="1" applyFill="1" applyBorder="1" applyProtection="1"/>
    <xf numFmtId="0" fontId="52" fillId="5" borderId="8" xfId="0" applyFont="1" applyFill="1" applyBorder="1" applyAlignment="1" applyProtection="1"/>
    <xf numFmtId="0" fontId="23" fillId="7" borderId="8" xfId="0" applyFont="1" applyFill="1" applyBorder="1" applyAlignment="1" applyProtection="1">
      <alignment horizontal="center"/>
    </xf>
    <xf numFmtId="0" fontId="2" fillId="0" borderId="0" xfId="0" applyFont="1" applyBorder="1" applyAlignment="1" applyProtection="1"/>
    <xf numFmtId="0" fontId="0" fillId="0" borderId="0" xfId="0" applyAlignment="1"/>
    <xf numFmtId="0" fontId="2" fillId="0" borderId="0" xfId="0" applyFont="1" applyBorder="1" applyAlignment="1" applyProtection="1">
      <alignment vertical="top" wrapText="1"/>
    </xf>
    <xf numFmtId="0" fontId="4" fillId="0" borderId="0" xfId="0" applyFont="1" applyFill="1" applyBorder="1" applyAlignment="1" applyProtection="1">
      <alignment vertical="center"/>
    </xf>
    <xf numFmtId="0" fontId="2" fillId="0" borderId="0" xfId="0" applyFont="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vertical="top" wrapText="1"/>
    </xf>
    <xf numFmtId="44" fontId="2" fillId="0" borderId="0" xfId="2" applyFont="1" applyBorder="1" applyAlignment="1" applyProtection="1">
      <alignment vertical="top"/>
    </xf>
    <xf numFmtId="166" fontId="2" fillId="0" borderId="5" xfId="1" applyNumberFormat="1" applyFont="1" applyBorder="1" applyAlignment="1" applyProtection="1">
      <protection locked="0"/>
    </xf>
    <xf numFmtId="42" fontId="27" fillId="0" borderId="8" xfId="0" applyNumberFormat="1" applyFont="1" applyBorder="1" applyAlignment="1" applyProtection="1">
      <alignment horizontal="right" vertical="top" wrapText="1"/>
      <protection locked="0"/>
    </xf>
    <xf numFmtId="167" fontId="27" fillId="0" borderId="8" xfId="0" applyNumberFormat="1" applyFont="1" applyBorder="1" applyAlignment="1" applyProtection="1">
      <alignment horizontal="center" vertical="top" wrapText="1"/>
      <protection locked="0"/>
    </xf>
    <xf numFmtId="42" fontId="27" fillId="0" borderId="8" xfId="0" applyNumberFormat="1" applyFont="1" applyBorder="1" applyAlignment="1" applyProtection="1">
      <alignment horizontal="center" vertical="top" wrapText="1"/>
      <protection locked="0"/>
    </xf>
    <xf numFmtId="164" fontId="11" fillId="0" borderId="5" xfId="0" applyNumberFormat="1" applyFont="1" applyBorder="1" applyAlignment="1" applyProtection="1">
      <alignment horizontal="center"/>
      <protection locked="0"/>
    </xf>
    <xf numFmtId="0" fontId="11" fillId="0" borderId="0" xfId="0" applyFont="1" applyBorder="1" applyAlignment="1" applyProtection="1">
      <alignment horizontal="center"/>
    </xf>
    <xf numFmtId="0" fontId="11" fillId="0" borderId="0" xfId="0" applyFont="1" applyBorder="1" applyAlignment="1" applyProtection="1">
      <alignment textRotation="180"/>
      <protection locked="0"/>
    </xf>
    <xf numFmtId="0" fontId="24" fillId="0" borderId="0" xfId="0" applyFont="1" applyBorder="1" applyAlignment="1">
      <alignment horizontal="center" vertical="top" wrapText="1"/>
    </xf>
    <xf numFmtId="0" fontId="11" fillId="0" borderId="0" xfId="0" applyFont="1" applyBorder="1" applyAlignment="1">
      <alignment vertical="top" wrapText="1"/>
    </xf>
    <xf numFmtId="0" fontId="17" fillId="0" borderId="0" xfId="0" applyFont="1" applyBorder="1" applyAlignment="1">
      <alignment horizontal="center" vertical="top" wrapText="1"/>
    </xf>
    <xf numFmtId="0" fontId="18" fillId="0" borderId="0" xfId="0" applyFont="1" applyBorder="1" applyAlignment="1">
      <alignment vertical="top" wrapText="1"/>
    </xf>
    <xf numFmtId="0" fontId="11" fillId="0" borderId="0" xfId="0" applyNumberFormat="1" applyFont="1" applyBorder="1" applyAlignment="1">
      <alignment vertical="top" wrapText="1"/>
    </xf>
    <xf numFmtId="0" fontId="11" fillId="0" borderId="0" xfId="0" applyFont="1" applyBorder="1" applyAlignment="1">
      <alignment horizontal="left" vertical="top" wrapText="1"/>
    </xf>
    <xf numFmtId="0" fontId="25" fillId="0" borderId="0" xfId="0" applyFont="1" applyBorder="1" applyAlignment="1" applyProtection="1">
      <alignment horizontal="center"/>
    </xf>
    <xf numFmtId="0" fontId="48" fillId="0" borderId="0" xfId="0" applyFont="1" applyBorder="1" applyAlignment="1" applyProtection="1"/>
    <xf numFmtId="0" fontId="4" fillId="2" borderId="0" xfId="6" applyFont="1" applyFill="1" applyBorder="1" applyProtection="1"/>
    <xf numFmtId="0" fontId="4" fillId="2" borderId="0" xfId="6" applyFont="1" applyFill="1" applyBorder="1" applyAlignment="1" applyProtection="1">
      <alignment vertical="top"/>
    </xf>
    <xf numFmtId="0" fontId="4" fillId="2" borderId="0" xfId="6" applyFont="1" applyFill="1" applyBorder="1" applyAlignment="1" applyProtection="1"/>
    <xf numFmtId="0" fontId="4" fillId="2" borderId="0" xfId="6" applyFont="1" applyFill="1" applyBorder="1" applyAlignment="1" applyProtection="1">
      <alignment vertical="center"/>
    </xf>
    <xf numFmtId="0" fontId="4" fillId="2" borderId="0" xfId="6" applyFont="1" applyFill="1" applyBorder="1" applyAlignment="1" applyProtection="1">
      <alignment horizontal="right"/>
    </xf>
    <xf numFmtId="0" fontId="4" fillId="0" borderId="0" xfId="0" applyFont="1" applyBorder="1" applyProtection="1"/>
    <xf numFmtId="0" fontId="2" fillId="0" borderId="10" xfId="0" applyFont="1" applyFill="1" applyBorder="1" applyAlignment="1" applyProtection="1"/>
    <xf numFmtId="0" fontId="11" fillId="0" borderId="0" xfId="0" applyFont="1" applyBorder="1" applyAlignment="1" applyProtection="1"/>
    <xf numFmtId="0" fontId="25" fillId="0" borderId="0" xfId="0" applyFont="1" applyBorder="1" applyAlignment="1" applyProtection="1">
      <alignment horizontal="center"/>
    </xf>
    <xf numFmtId="0" fontId="27" fillId="0" borderId="12" xfId="0" applyFont="1" applyBorder="1" applyAlignment="1" applyProtection="1">
      <alignment horizontal="center"/>
    </xf>
    <xf numFmtId="0" fontId="27" fillId="0" borderId="0" xfId="0" applyFont="1" applyBorder="1" applyAlignment="1" applyProtection="1"/>
    <xf numFmtId="0" fontId="21" fillId="0" borderId="1" xfId="0" applyFont="1" applyBorder="1" applyAlignment="1" applyProtection="1"/>
    <xf numFmtId="169" fontId="27" fillId="0" borderId="1" xfId="0" applyNumberFormat="1" applyFont="1" applyBorder="1" applyAlignment="1" applyProtection="1">
      <alignment horizontal="center"/>
    </xf>
    <xf numFmtId="42" fontId="27" fillId="0" borderId="1" xfId="0" applyNumberFormat="1" applyFont="1" applyBorder="1" applyAlignment="1" applyProtection="1">
      <alignment horizontal="center"/>
    </xf>
    <xf numFmtId="9" fontId="27" fillId="0" borderId="1" xfId="0" applyNumberFormat="1" applyFont="1" applyBorder="1" applyAlignment="1" applyProtection="1">
      <alignment horizontal="center"/>
    </xf>
    <xf numFmtId="167" fontId="27" fillId="0" borderId="1" xfId="0" applyNumberFormat="1" applyFont="1" applyBorder="1" applyAlignment="1" applyProtection="1">
      <alignment horizontal="center" vertical="center"/>
    </xf>
    <xf numFmtId="167" fontId="23" fillId="0" borderId="11" xfId="0" applyNumberFormat="1" applyFont="1" applyBorder="1" applyAlignment="1" applyProtection="1">
      <alignment horizontal="center" vertical="center"/>
    </xf>
    <xf numFmtId="0" fontId="27" fillId="0" borderId="6" xfId="0" applyFont="1" applyBorder="1" applyAlignment="1" applyProtection="1">
      <alignment horizontal="center"/>
    </xf>
    <xf numFmtId="167" fontId="27" fillId="0" borderId="6" xfId="0" applyNumberFormat="1" applyFont="1" applyBorder="1" applyAlignment="1" applyProtection="1">
      <alignment horizontal="right"/>
    </xf>
    <xf numFmtId="42" fontId="27" fillId="0" borderId="6" xfId="0" applyNumberFormat="1" applyFont="1" applyBorder="1" applyAlignment="1" applyProtection="1">
      <alignment horizontal="right"/>
    </xf>
    <xf numFmtId="9" fontId="27" fillId="0" borderId="6" xfId="0" applyNumberFormat="1" applyFont="1" applyBorder="1" applyAlignment="1" applyProtection="1">
      <alignment horizontal="center"/>
    </xf>
    <xf numFmtId="167" fontId="27" fillId="0" borderId="6" xfId="0" applyNumberFormat="1" applyFont="1" applyBorder="1" applyAlignment="1" applyProtection="1">
      <alignment horizontal="center" vertical="center"/>
    </xf>
    <xf numFmtId="167" fontId="27" fillId="0" borderId="14" xfId="0" applyNumberFormat="1" applyFont="1" applyBorder="1" applyAlignment="1" applyProtection="1">
      <alignment horizontal="center" vertical="center"/>
    </xf>
    <xf numFmtId="169" fontId="27" fillId="0" borderId="13" xfId="3" applyNumberFormat="1" applyFont="1" applyBorder="1" applyAlignment="1" applyProtection="1">
      <alignment horizontal="center"/>
    </xf>
    <xf numFmtId="0" fontId="26" fillId="0" borderId="13"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17" fillId="0" borderId="23" xfId="0" applyFont="1" applyBorder="1" applyAlignment="1" applyProtection="1">
      <alignment horizontal="center"/>
    </xf>
    <xf numFmtId="0" fontId="4" fillId="0" borderId="0" xfId="0" applyFont="1" applyBorder="1" applyAlignment="1" applyProtection="1">
      <alignment horizontal="left" vertical="center" textRotation="180"/>
    </xf>
    <xf numFmtId="0" fontId="2" fillId="0" borderId="0" xfId="0" applyFont="1" applyBorder="1" applyAlignment="1" applyProtection="1">
      <alignment vertical="top" textRotation="180"/>
    </xf>
    <xf numFmtId="0" fontId="25" fillId="0" borderId="0" xfId="0" applyFont="1" applyBorder="1" applyAlignment="1" applyProtection="1">
      <alignment horizontal="left" vertical="center" textRotation="180"/>
    </xf>
    <xf numFmtId="166" fontId="4" fillId="0" borderId="0" xfId="1" applyNumberFormat="1" applyFont="1" applyBorder="1" applyAlignment="1" applyProtection="1">
      <alignment vertical="top"/>
    </xf>
    <xf numFmtId="166" fontId="4" fillId="0" borderId="0" xfId="1" applyNumberFormat="1" applyFont="1" applyBorder="1" applyAlignment="1" applyProtection="1"/>
    <xf numFmtId="166" fontId="4" fillId="0" borderId="0" xfId="1" applyNumberFormat="1" applyFont="1" applyFill="1" applyBorder="1" applyAlignment="1" applyProtection="1">
      <alignment horizontal="center"/>
    </xf>
    <xf numFmtId="166" fontId="4" fillId="0" borderId="0" xfId="0" applyNumberFormat="1" applyFont="1" applyFill="1" applyBorder="1" applyAlignment="1" applyProtection="1">
      <alignment horizontal="center"/>
    </xf>
    <xf numFmtId="0" fontId="4" fillId="0" borderId="0" xfId="0" applyFont="1" applyFill="1" applyBorder="1" applyAlignment="1" applyProtection="1">
      <alignment vertical="top" textRotation="180"/>
    </xf>
    <xf numFmtId="0" fontId="11" fillId="0" borderId="0" xfId="0" applyFont="1" applyProtection="1"/>
    <xf numFmtId="0" fontId="11" fillId="0" borderId="0" xfId="0" applyFont="1" applyBorder="1" applyAlignment="1" applyProtection="1">
      <alignment horizontal="right"/>
    </xf>
    <xf numFmtId="0" fontId="11" fillId="0" borderId="0" xfId="0" applyFont="1" applyBorder="1" applyAlignment="1" applyProtection="1">
      <alignment horizontal="left" vertical="top"/>
    </xf>
    <xf numFmtId="0" fontId="23" fillId="0" borderId="0" xfId="0" applyFont="1" applyBorder="1" applyAlignment="1" applyProtection="1">
      <alignment horizontal="left" wrapText="1"/>
    </xf>
    <xf numFmtId="0" fontId="25" fillId="0" borderId="0" xfId="0" applyFont="1" applyBorder="1" applyAlignment="1" applyProtection="1">
      <alignment horizontal="center"/>
    </xf>
    <xf numFmtId="0" fontId="27" fillId="11" borderId="0" xfId="0" applyFont="1" applyFill="1" applyBorder="1" applyAlignment="1" applyProtection="1">
      <alignment horizontal="left" vertical="top" wrapText="1"/>
    </xf>
    <xf numFmtId="0" fontId="27" fillId="12" borderId="0" xfId="0" applyFont="1" applyFill="1" applyAlignment="1">
      <alignment wrapText="1"/>
    </xf>
    <xf numFmtId="0" fontId="42" fillId="0" borderId="0" xfId="0" applyFont="1" applyAlignment="1" applyProtection="1">
      <alignment horizontal="center"/>
    </xf>
    <xf numFmtId="0" fontId="27" fillId="0" borderId="0" xfId="0" applyFont="1" applyFill="1" applyBorder="1" applyAlignment="1" applyProtection="1">
      <alignment horizontal="left" vertical="top" wrapText="1"/>
    </xf>
    <xf numFmtId="0" fontId="27" fillId="0" borderId="0" xfId="0" applyFont="1" applyFill="1" applyBorder="1" applyAlignment="1">
      <alignment wrapText="1"/>
    </xf>
    <xf numFmtId="0" fontId="2" fillId="0" borderId="0" xfId="0" applyFont="1" applyBorder="1" applyAlignment="1" applyProtection="1">
      <alignment horizontal="right" wrapText="1"/>
    </xf>
    <xf numFmtId="1" fontId="42" fillId="0" borderId="6" xfId="0" applyNumberFormat="1" applyFont="1" applyBorder="1" applyAlignment="1" applyProtection="1">
      <alignment horizontal="left"/>
    </xf>
    <xf numFmtId="0" fontId="42" fillId="0" borderId="0" xfId="0" applyNumberFormat="1" applyFont="1" applyBorder="1" applyAlignment="1" applyProtection="1"/>
    <xf numFmtId="42" fontId="2" fillId="0" borderId="0" xfId="2" applyNumberFormat="1" applyFont="1" applyFill="1" applyBorder="1" applyProtection="1">
      <protection locked="0"/>
    </xf>
    <xf numFmtId="42" fontId="2" fillId="6" borderId="0" xfId="2" applyNumberFormat="1" applyFont="1" applyFill="1" applyBorder="1" applyProtection="1"/>
    <xf numFmtId="42" fontId="2" fillId="6" borderId="13" xfId="2" applyNumberFormat="1" applyFont="1" applyFill="1" applyBorder="1" applyProtection="1"/>
    <xf numFmtId="42" fontId="2" fillId="7" borderId="0" xfId="2" applyNumberFormat="1" applyFont="1" applyFill="1" applyBorder="1" applyProtection="1"/>
    <xf numFmtId="42" fontId="2" fillId="5" borderId="9" xfId="2" applyNumberFormat="1" applyFont="1" applyFill="1" applyBorder="1" applyAlignment="1" applyProtection="1"/>
    <xf numFmtId="42" fontId="2" fillId="0" borderId="5" xfId="2" applyNumberFormat="1" applyFont="1" applyFill="1" applyBorder="1" applyAlignment="1" applyProtection="1">
      <protection locked="0"/>
    </xf>
    <xf numFmtId="42" fontId="2" fillId="0" borderId="5" xfId="2" applyNumberFormat="1" applyFont="1" applyBorder="1" applyAlignment="1" applyProtection="1">
      <protection locked="0"/>
    </xf>
    <xf numFmtId="42" fontId="27" fillId="0" borderId="8" xfId="2" applyNumberFormat="1" applyFont="1" applyBorder="1" applyAlignment="1" applyProtection="1">
      <alignment horizontal="right" vertical="top" wrapText="1"/>
      <protection locked="0"/>
    </xf>
    <xf numFmtId="42" fontId="27" fillId="5" borderId="18" xfId="2" applyNumberFormat="1" applyFont="1" applyFill="1" applyBorder="1" applyAlignment="1" applyProtection="1">
      <alignment horizontal="right"/>
    </xf>
    <xf numFmtId="167" fontId="27" fillId="0" borderId="8" xfId="3" applyNumberFormat="1" applyFont="1" applyBorder="1" applyAlignment="1" applyProtection="1">
      <alignment horizontal="center" vertical="top" wrapText="1"/>
      <protection locked="0"/>
    </xf>
    <xf numFmtId="10" fontId="27" fillId="0" borderId="8" xfId="0" applyNumberFormat="1" applyFont="1" applyBorder="1" applyAlignment="1" applyProtection="1">
      <alignment horizontal="center" vertical="top" wrapText="1"/>
      <protection locked="0"/>
    </xf>
    <xf numFmtId="0" fontId="27" fillId="0" borderId="8" xfId="0" applyNumberFormat="1" applyFont="1" applyBorder="1" applyAlignment="1" applyProtection="1">
      <alignment horizontal="center" vertical="top" wrapText="1"/>
      <protection locked="0"/>
    </xf>
    <xf numFmtId="42" fontId="2" fillId="7" borderId="5" xfId="2" applyNumberFormat="1" applyFont="1" applyFill="1" applyBorder="1" applyAlignment="1" applyProtection="1"/>
    <xf numFmtId="42" fontId="2" fillId="6" borderId="5" xfId="2" applyNumberFormat="1" applyFont="1" applyFill="1" applyBorder="1" applyAlignment="1" applyProtection="1"/>
    <xf numFmtId="42" fontId="2" fillId="6" borderId="13" xfId="2" applyNumberFormat="1" applyFont="1" applyFill="1" applyBorder="1" applyAlignment="1" applyProtection="1">
      <alignment vertical="center"/>
    </xf>
    <xf numFmtId="42" fontId="2" fillId="5" borderId="19" xfId="2" applyNumberFormat="1" applyFont="1" applyFill="1" applyBorder="1" applyAlignment="1" applyProtection="1"/>
    <xf numFmtId="42" fontId="2" fillId="6" borderId="13" xfId="2" applyNumberFormat="1" applyFont="1" applyFill="1" applyBorder="1" applyAlignment="1" applyProtection="1"/>
    <xf numFmtId="42" fontId="2" fillId="0" borderId="19" xfId="2" applyNumberFormat="1" applyFont="1" applyFill="1" applyBorder="1" applyAlignment="1" applyProtection="1">
      <protection locked="0"/>
    </xf>
    <xf numFmtId="42" fontId="2" fillId="8" borderId="20" xfId="2" applyNumberFormat="1" applyFont="1" applyFill="1" applyBorder="1" applyAlignment="1" applyProtection="1"/>
    <xf numFmtId="42" fontId="2" fillId="0" borderId="12" xfId="2" applyNumberFormat="1" applyFont="1" applyBorder="1" applyAlignment="1" applyProtection="1">
      <protection locked="0"/>
    </xf>
    <xf numFmtId="42" fontId="2" fillId="0" borderId="23" xfId="2" applyNumberFormat="1" applyFont="1" applyBorder="1" applyAlignment="1" applyProtection="1">
      <protection locked="0"/>
    </xf>
    <xf numFmtId="42" fontId="67" fillId="0" borderId="19" xfId="0" applyNumberFormat="1" applyFont="1" applyBorder="1" applyAlignment="1" applyProtection="1">
      <alignment horizontal="center"/>
      <protection locked="0"/>
    </xf>
    <xf numFmtId="42" fontId="2" fillId="5" borderId="22" xfId="2" applyNumberFormat="1" applyFont="1" applyFill="1" applyBorder="1" applyAlignment="1" applyProtection="1"/>
    <xf numFmtId="42" fontId="2" fillId="5" borderId="8" xfId="2" applyNumberFormat="1" applyFont="1" applyFill="1" applyBorder="1" applyAlignment="1" applyProtection="1"/>
    <xf numFmtId="42" fontId="2" fillId="6" borderId="9" xfId="2" applyNumberFormat="1" applyFont="1" applyFill="1" applyBorder="1" applyAlignment="1" applyProtection="1"/>
    <xf numFmtId="42" fontId="2" fillId="0" borderId="8" xfId="2" applyNumberFormat="1" applyFont="1" applyFill="1" applyBorder="1" applyAlignment="1" applyProtection="1">
      <alignment horizontal="center"/>
      <protection locked="0"/>
    </xf>
    <xf numFmtId="42" fontId="2" fillId="6" borderId="8" xfId="2" applyNumberFormat="1" applyFont="1" applyFill="1" applyBorder="1" applyAlignment="1" applyProtection="1"/>
    <xf numFmtId="42" fontId="2" fillId="6" borderId="21" xfId="2" applyNumberFormat="1" applyFont="1" applyFill="1" applyBorder="1" applyAlignment="1" applyProtection="1"/>
    <xf numFmtId="37" fontId="2" fillId="0" borderId="19" xfId="1" applyNumberFormat="1" applyFont="1" applyBorder="1" applyAlignment="1" applyProtection="1">
      <protection locked="0"/>
    </xf>
    <xf numFmtId="3" fontId="2" fillId="0" borderId="19" xfId="1" applyNumberFormat="1" applyFont="1" applyBorder="1" applyAlignment="1" applyProtection="1">
      <protection locked="0"/>
    </xf>
    <xf numFmtId="3" fontId="2" fillId="0" borderId="5" xfId="1" applyNumberFormat="1" applyFont="1" applyBorder="1" applyAlignment="1" applyProtection="1">
      <protection locked="0"/>
    </xf>
    <xf numFmtId="37" fontId="2" fillId="8" borderId="3" xfId="1" applyNumberFormat="1" applyFont="1" applyFill="1" applyBorder="1" applyAlignment="1" applyProtection="1"/>
    <xf numFmtId="37" fontId="2" fillId="8" borderId="8" xfId="1" applyNumberFormat="1" applyFont="1" applyFill="1" applyBorder="1" applyAlignment="1" applyProtection="1"/>
    <xf numFmtId="0" fontId="2" fillId="0" borderId="22" xfId="1" applyNumberFormat="1" applyFont="1" applyBorder="1" applyAlignment="1" applyProtection="1"/>
    <xf numFmtId="0" fontId="2" fillId="0" borderId="5" xfId="1" applyNumberFormat="1" applyFont="1" applyBorder="1" applyAlignment="1" applyProtection="1"/>
    <xf numFmtId="0" fontId="20" fillId="0" borderId="5" xfId="1" applyNumberFormat="1" applyFont="1" applyBorder="1" applyAlignment="1" applyProtection="1"/>
    <xf numFmtId="37" fontId="20" fillId="0" borderId="5" xfId="1" applyNumberFormat="1" applyFont="1" applyBorder="1" applyAlignment="1" applyProtection="1">
      <protection locked="0"/>
    </xf>
    <xf numFmtId="37" fontId="11" fillId="8" borderId="19" xfId="1" applyNumberFormat="1" applyFont="1" applyFill="1" applyBorder="1" applyAlignment="1" applyProtection="1"/>
    <xf numFmtId="37" fontId="11" fillId="8" borderId="13" xfId="1" applyNumberFormat="1" applyFont="1" applyFill="1" applyBorder="1" applyAlignment="1" applyProtection="1"/>
    <xf numFmtId="37" fontId="11" fillId="8" borderId="8" xfId="1" applyNumberFormat="1" applyFont="1" applyFill="1" applyBorder="1" applyAlignment="1" applyProtection="1"/>
    <xf numFmtId="3" fontId="11" fillId="0" borderId="19" xfId="1" applyNumberFormat="1" applyFont="1" applyBorder="1" applyAlignment="1" applyProtection="1">
      <protection locked="0"/>
    </xf>
    <xf numFmtId="3" fontId="11" fillId="8" borderId="8" xfId="1" applyNumberFormat="1" applyFont="1" applyFill="1" applyBorder="1" applyAlignment="1" applyProtection="1"/>
    <xf numFmtId="0" fontId="11" fillId="0" borderId="8" xfId="0" applyFont="1" applyFill="1" applyBorder="1" applyAlignment="1" applyProtection="1">
      <alignment horizontal="center" vertical="top"/>
    </xf>
    <xf numFmtId="3" fontId="2" fillId="0" borderId="19" xfId="1" applyNumberFormat="1" applyFont="1" applyBorder="1" applyAlignment="1" applyProtection="1">
      <alignment horizontal="right"/>
      <protection locked="0"/>
    </xf>
    <xf numFmtId="3"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protection locked="0"/>
    </xf>
    <xf numFmtId="3" fontId="2" fillId="8" borderId="19" xfId="1" applyNumberFormat="1" applyFont="1" applyFill="1" applyBorder="1" applyAlignment="1" applyProtection="1">
      <alignment horizontal="right"/>
    </xf>
    <xf numFmtId="3" fontId="2" fillId="8" borderId="13" xfId="1" applyNumberFormat="1" applyFont="1" applyFill="1" applyBorder="1" applyAlignment="1" applyProtection="1">
      <alignment horizontal="right"/>
    </xf>
    <xf numFmtId="37" fontId="2" fillId="0" borderId="19" xfId="1" applyNumberFormat="1" applyFont="1" applyFill="1" applyBorder="1" applyAlignment="1" applyProtection="1">
      <alignment horizontal="right"/>
      <protection locked="0"/>
    </xf>
    <xf numFmtId="0" fontId="2" fillId="0" borderId="19" xfId="1" applyNumberFormat="1" applyFont="1" applyFill="1" applyBorder="1" applyAlignment="1" applyProtection="1"/>
    <xf numFmtId="3" fontId="2" fillId="0" borderId="19" xfId="1" applyNumberFormat="1" applyFont="1" applyFill="1" applyBorder="1" applyAlignment="1" applyProtection="1">
      <alignment horizontal="right"/>
      <protection locked="0"/>
    </xf>
    <xf numFmtId="3" fontId="2" fillId="0" borderId="13" xfId="1" applyNumberFormat="1" applyFont="1" applyFill="1" applyBorder="1" applyAlignment="1" applyProtection="1">
      <alignment horizontal="right"/>
      <protection locked="0"/>
    </xf>
    <xf numFmtId="37" fontId="50" fillId="0" borderId="5" xfId="1" applyNumberFormat="1" applyFont="1" applyFill="1" applyBorder="1" applyAlignment="1" applyProtection="1">
      <alignment horizontal="right"/>
      <protection locked="0"/>
    </xf>
    <xf numFmtId="0" fontId="2" fillId="10" borderId="8" xfId="0" applyFont="1" applyFill="1" applyBorder="1" applyAlignment="1" applyProtection="1">
      <alignment horizontal="center" vertical="center" wrapText="1"/>
    </xf>
    <xf numFmtId="0" fontId="2" fillId="10"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top" wrapText="1"/>
    </xf>
    <xf numFmtId="0" fontId="24" fillId="0" borderId="0" xfId="0" applyFont="1" applyBorder="1" applyAlignment="1">
      <alignment vertical="top" wrapText="1"/>
    </xf>
    <xf numFmtId="0" fontId="17" fillId="0" borderId="0" xfId="0" applyFont="1" applyBorder="1" applyAlignment="1">
      <alignment horizontal="left" vertical="top" wrapText="1"/>
    </xf>
    <xf numFmtId="0" fontId="2" fillId="0" borderId="0" xfId="0" applyFont="1" applyBorder="1" applyAlignment="1">
      <alignment horizontal="center" wrapText="1"/>
    </xf>
    <xf numFmtId="0" fontId="109" fillId="0" borderId="0" xfId="0" applyFont="1" applyBorder="1" applyAlignment="1">
      <alignment vertical="top" wrapText="1"/>
    </xf>
    <xf numFmtId="0" fontId="23" fillId="0" borderId="0" xfId="0" quotePrefix="1" applyFont="1" applyBorder="1" applyAlignment="1">
      <alignment horizontal="center" vertical="center" wrapText="1"/>
    </xf>
    <xf numFmtId="0" fontId="0" fillId="0" borderId="0" xfId="0" applyAlignment="1"/>
    <xf numFmtId="0" fontId="0" fillId="0" borderId="0" xfId="0" applyAlignment="1">
      <alignment vertical="top"/>
    </xf>
    <xf numFmtId="0" fontId="2" fillId="0" borderId="0" xfId="0" applyFont="1" applyBorder="1" applyAlignment="1">
      <alignment horizontal="center" vertical="top" wrapText="1"/>
    </xf>
    <xf numFmtId="0" fontId="0" fillId="0" borderId="0" xfId="0" applyAlignment="1"/>
    <xf numFmtId="0" fontId="0" fillId="0" borderId="0" xfId="0" applyAlignment="1">
      <alignment vertical="center"/>
    </xf>
    <xf numFmtId="0" fontId="23" fillId="14" borderId="0" xfId="0" applyFont="1" applyFill="1" applyBorder="1" applyAlignment="1">
      <alignment horizontal="left" vertical="top" wrapText="1"/>
    </xf>
    <xf numFmtId="0" fontId="0" fillId="13" borderId="0" xfId="0" applyFill="1"/>
    <xf numFmtId="49" fontId="11" fillId="0" borderId="0" xfId="0" applyNumberFormat="1" applyFont="1" applyBorder="1" applyAlignment="1">
      <alignment vertical="top" wrapText="1"/>
    </xf>
    <xf numFmtId="0" fontId="24" fillId="0" borderId="0" xfId="0" applyFont="1" applyBorder="1" applyAlignment="1">
      <alignment vertical="center" wrapText="1"/>
    </xf>
    <xf numFmtId="0" fontId="11" fillId="0" borderId="0" xfId="0" applyFont="1" applyBorder="1" applyAlignment="1">
      <alignment horizontal="center" wrapText="1"/>
    </xf>
    <xf numFmtId="0" fontId="24" fillId="0" borderId="0" xfId="0" applyFont="1" applyBorder="1" applyAlignment="1">
      <alignment horizontal="center" vertical="center" wrapText="1"/>
    </xf>
    <xf numFmtId="0" fontId="2" fillId="0" borderId="0" xfId="0" applyFont="1" applyBorder="1" applyAlignment="1" applyProtection="1"/>
    <xf numFmtId="0" fontId="23" fillId="0" borderId="0" xfId="0" applyFont="1" applyBorder="1" applyAlignment="1" applyProtection="1">
      <alignment horizontal="left" wrapText="1"/>
    </xf>
    <xf numFmtId="0" fontId="2" fillId="9" borderId="16" xfId="0" applyFont="1" applyFill="1" applyBorder="1" applyAlignment="1" applyProtection="1">
      <alignment horizontal="center" vertical="center" wrapText="1"/>
    </xf>
    <xf numFmtId="0" fontId="2" fillId="9" borderId="31" xfId="0" applyFont="1" applyFill="1" applyBorder="1" applyAlignment="1" applyProtection="1">
      <alignment horizontal="center" vertical="center" wrapText="1"/>
    </xf>
    <xf numFmtId="0" fontId="11" fillId="0" borderId="10" xfId="0" applyFont="1" applyBorder="1" applyAlignment="1" applyProtection="1">
      <alignment horizontal="right"/>
    </xf>
    <xf numFmtId="0" fontId="4" fillId="0" borderId="0" xfId="0" applyFont="1" applyFill="1" applyBorder="1" applyAlignment="1" applyProtection="1">
      <alignment horizontal="center" vertical="center"/>
    </xf>
    <xf numFmtId="164" fontId="3" fillId="0" borderId="0" xfId="0" applyNumberFormat="1" applyFont="1" applyBorder="1" applyAlignment="1" applyProtection="1">
      <alignment horizontal="center"/>
      <protection locked="0"/>
    </xf>
    <xf numFmtId="0" fontId="94" fillId="0" borderId="0" xfId="0" applyFont="1" applyBorder="1" applyAlignment="1" applyProtection="1">
      <protection locked="0"/>
    </xf>
    <xf numFmtId="3" fontId="2" fillId="0" borderId="14" xfId="2" applyNumberFormat="1" applyFont="1" applyBorder="1" applyAlignment="1" applyProtection="1">
      <alignment horizontal="center"/>
      <protection locked="0"/>
    </xf>
    <xf numFmtId="0" fontId="25" fillId="0" borderId="0" xfId="0" applyFont="1" applyBorder="1" applyAlignment="1" applyProtection="1">
      <alignment horizontal="center"/>
    </xf>
    <xf numFmtId="42" fontId="27" fillId="0" borderId="8" xfId="2" applyNumberFormat="1" applyFont="1" applyBorder="1" applyAlignment="1" applyProtection="1">
      <alignment vertical="top" wrapText="1"/>
      <protection locked="0"/>
    </xf>
    <xf numFmtId="42" fontId="65" fillId="0" borderId="8" xfId="0" applyNumberFormat="1" applyFont="1" applyBorder="1" applyAlignment="1" applyProtection="1">
      <alignment horizontal="right" vertical="top" wrapText="1"/>
      <protection locked="0"/>
    </xf>
    <xf numFmtId="43" fontId="11" fillId="0" borderId="8" xfId="0" applyNumberFormat="1" applyFont="1" applyBorder="1" applyAlignment="1" applyProtection="1">
      <alignment horizontal="right"/>
      <protection locked="0"/>
    </xf>
    <xf numFmtId="0" fontId="2" fillId="0" borderId="19" xfId="0" applyFont="1" applyBorder="1" applyAlignment="1" applyProtection="1">
      <alignment horizontal="right" wrapText="1"/>
    </xf>
    <xf numFmtId="0" fontId="2" fillId="0" borderId="19" xfId="0" applyFont="1" applyBorder="1" applyAlignment="1" applyProtection="1">
      <alignment horizontal="right" wrapText="1"/>
      <protection locked="0"/>
    </xf>
    <xf numFmtId="3" fontId="2" fillId="0" borderId="19" xfId="0" applyNumberFormat="1" applyFont="1" applyBorder="1" applyAlignment="1" applyProtection="1">
      <alignment horizontal="right" wrapText="1"/>
      <protection locked="0"/>
    </xf>
    <xf numFmtId="44" fontId="2" fillId="0" borderId="19" xfId="0" applyNumberFormat="1" applyFont="1" applyBorder="1" applyAlignment="1" applyProtection="1">
      <alignment horizontal="right" wrapText="1"/>
      <protection locked="0"/>
    </xf>
    <xf numFmtId="0" fontId="2" fillId="0" borderId="10" xfId="0" applyFont="1" applyBorder="1" applyAlignment="1" applyProtection="1">
      <alignment horizontal="right" wrapText="1"/>
      <protection locked="0"/>
    </xf>
    <xf numFmtId="3" fontId="11" fillId="0" borderId="8" xfId="0" applyNumberFormat="1" applyFont="1" applyBorder="1" applyAlignment="1" applyProtection="1">
      <alignment horizontal="right" wrapText="1"/>
      <protection locked="0"/>
    </xf>
    <xf numFmtId="3" fontId="11" fillId="0" borderId="8" xfId="0" applyNumberFormat="1" applyFont="1" applyBorder="1" applyAlignment="1" applyProtection="1">
      <alignment horizontal="right"/>
      <protection locked="0"/>
    </xf>
    <xf numFmtId="14" fontId="2" fillId="0" borderId="8" xfId="0" applyNumberFormat="1" applyFont="1" applyBorder="1" applyAlignment="1" applyProtection="1">
      <alignment horizontal="right" wrapText="1"/>
      <protection locked="0"/>
    </xf>
    <xf numFmtId="0" fontId="2" fillId="0" borderId="8"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11" xfId="0" applyFont="1" applyBorder="1" applyAlignment="1" applyProtection="1">
      <alignment horizontal="right"/>
      <protection locked="0"/>
    </xf>
    <xf numFmtId="1" fontId="2" fillId="0" borderId="8" xfId="0" applyNumberFormat="1" applyFont="1" applyBorder="1" applyAlignment="1" applyProtection="1">
      <alignment horizontal="right"/>
    </xf>
    <xf numFmtId="0" fontId="2" fillId="0" borderId="8" xfId="0" applyFont="1" applyBorder="1" applyAlignment="1" applyProtection="1">
      <alignment horizontal="right"/>
    </xf>
    <xf numFmtId="0" fontId="2" fillId="0" borderId="6" xfId="0" applyFont="1" applyBorder="1" applyAlignment="1" applyProtection="1">
      <alignment horizontal="left"/>
    </xf>
    <xf numFmtId="169" fontId="27" fillId="0" borderId="22" xfId="3" applyNumberFormat="1" applyFont="1" applyFill="1" applyBorder="1" applyAlignment="1" applyProtection="1">
      <alignment horizontal="right"/>
    </xf>
    <xf numFmtId="10" fontId="65" fillId="0" borderId="8" xfId="0" applyNumberFormat="1" applyFont="1" applyBorder="1" applyAlignment="1" applyProtection="1">
      <alignment horizontal="right" vertical="top" wrapText="1"/>
      <protection locked="0"/>
    </xf>
    <xf numFmtId="10" fontId="27" fillId="0" borderId="8" xfId="0" applyNumberFormat="1" applyFont="1" applyBorder="1" applyAlignment="1" applyProtection="1">
      <alignment horizontal="right" vertical="top" wrapText="1"/>
      <protection locked="0"/>
    </xf>
    <xf numFmtId="0" fontId="27" fillId="0" borderId="8" xfId="0" applyFont="1" applyBorder="1" applyAlignment="1" applyProtection="1">
      <alignment horizontal="left" vertical="top" wrapText="1"/>
      <protection locked="0"/>
    </xf>
    <xf numFmtId="37" fontId="50" fillId="8" borderId="23" xfId="1" applyNumberFormat="1" applyFont="1" applyFill="1" applyBorder="1" applyAlignment="1" applyProtection="1">
      <alignment horizontal="right"/>
    </xf>
    <xf numFmtId="37" fontId="50" fillId="8" borderId="9" xfId="1" applyNumberFormat="1" applyFont="1" applyFill="1" applyBorder="1" applyAlignment="1" applyProtection="1">
      <alignment horizontal="right"/>
    </xf>
    <xf numFmtId="0" fontId="50" fillId="0" borderId="25" xfId="1" applyNumberFormat="1" applyFont="1" applyFill="1" applyBorder="1" applyAlignment="1" applyProtection="1">
      <alignment horizontal="right"/>
    </xf>
    <xf numFmtId="0" fontId="11" fillId="0" borderId="10" xfId="0" applyFont="1" applyBorder="1" applyAlignment="1" applyProtection="1">
      <alignment horizontal="left"/>
    </xf>
    <xf numFmtId="0" fontId="17" fillId="0" borderId="0" xfId="0" applyFont="1" applyBorder="1" applyAlignment="1" applyProtection="1">
      <alignment horizontal="center"/>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0" fillId="0" borderId="0" xfId="0" applyNumberFormat="1" applyBorder="1" applyAlignment="1">
      <alignment horizontal="left" wrapText="1"/>
    </xf>
    <xf numFmtId="0" fontId="27" fillId="6" borderId="8" xfId="0" applyFont="1" applyFill="1" applyBorder="1" applyAlignment="1" applyProtection="1">
      <alignment horizontal="center"/>
    </xf>
    <xf numFmtId="0" fontId="27" fillId="5" borderId="8" xfId="0" applyFont="1" applyFill="1" applyBorder="1" applyAlignment="1" applyProtection="1">
      <alignment horizontal="center"/>
    </xf>
    <xf numFmtId="0" fontId="13" fillId="2" borderId="0" xfId="0" applyFont="1" applyFill="1" applyBorder="1" applyAlignment="1" applyProtection="1">
      <alignment horizontal="center"/>
    </xf>
    <xf numFmtId="0" fontId="27" fillId="8" borderId="8" xfId="0" applyFont="1" applyFill="1" applyBorder="1" applyAlignment="1" applyProtection="1">
      <alignment horizontal="center"/>
    </xf>
    <xf numFmtId="0" fontId="21" fillId="0" borderId="0" xfId="0" applyFont="1" applyBorder="1" applyAlignment="1" applyProtection="1">
      <alignment horizontal="center" vertical="top" textRotation="180"/>
    </xf>
    <xf numFmtId="0" fontId="27" fillId="8" borderId="8" xfId="0" applyFont="1" applyFill="1" applyBorder="1" applyAlignment="1" applyProtection="1">
      <alignment horizontal="center" vertical="center"/>
    </xf>
    <xf numFmtId="0" fontId="25" fillId="0" borderId="0" xfId="0" applyFont="1" applyAlignment="1">
      <alignment horizontal="center"/>
    </xf>
    <xf numFmtId="0" fontId="4" fillId="0" borderId="0" xfId="0" applyFont="1" applyAlignment="1">
      <alignment horizontal="center"/>
    </xf>
    <xf numFmtId="0" fontId="23" fillId="0" borderId="0" xfId="0" applyFont="1" applyBorder="1" applyAlignment="1" applyProtection="1">
      <alignment horizontal="center" vertical="top"/>
    </xf>
    <xf numFmtId="0" fontId="21" fillId="5" borderId="8" xfId="0" applyFont="1" applyFill="1" applyBorder="1" applyAlignment="1" applyProtection="1">
      <alignment horizontal="center"/>
    </xf>
    <xf numFmtId="0" fontId="114" fillId="0" borderId="0" xfId="0" applyFont="1" applyBorder="1" applyAlignment="1" applyProtection="1">
      <alignment horizontal="center"/>
      <protection locked="0"/>
    </xf>
    <xf numFmtId="0" fontId="114" fillId="0" borderId="0" xfId="0" applyFont="1" applyBorder="1" applyAlignment="1" applyProtection="1">
      <alignment horizontal="center"/>
    </xf>
    <xf numFmtId="0" fontId="27" fillId="6" borderId="8" xfId="0" applyFont="1" applyFill="1" applyBorder="1" applyAlignment="1" applyProtection="1">
      <alignment horizontal="center" vertical="top"/>
    </xf>
    <xf numFmtId="0" fontId="27" fillId="5" borderId="8" xfId="0" applyFont="1" applyFill="1" applyBorder="1" applyAlignment="1" applyProtection="1">
      <alignment horizontal="center" vertical="center"/>
    </xf>
    <xf numFmtId="0" fontId="21" fillId="6" borderId="8" xfId="0" applyFont="1" applyFill="1" applyBorder="1" applyProtection="1"/>
    <xf numFmtId="0" fontId="21" fillId="5" borderId="13" xfId="0" applyFont="1" applyFill="1" applyBorder="1" applyAlignment="1" applyProtection="1"/>
    <xf numFmtId="0" fontId="2" fillId="0" borderId="0" xfId="0" applyFont="1" applyBorder="1" applyAlignment="1" applyProtection="1">
      <alignment horizontal="left"/>
    </xf>
    <xf numFmtId="0" fontId="25" fillId="0" borderId="0" xfId="0" applyFont="1" applyBorder="1" applyAlignment="1" applyProtection="1">
      <alignment horizontal="center"/>
    </xf>
    <xf numFmtId="0" fontId="42" fillId="0" borderId="0" xfId="0" applyFont="1" applyAlignment="1">
      <alignment vertical="center"/>
    </xf>
    <xf numFmtId="0" fontId="2" fillId="0" borderId="6" xfId="0" applyFont="1" applyBorder="1" applyAlignment="1" applyProtection="1">
      <alignment horizontal="center"/>
      <protection locked="0"/>
    </xf>
    <xf numFmtId="10" fontId="2" fillId="8" borderId="3" xfId="3" applyNumberFormat="1" applyFont="1" applyFill="1" applyBorder="1" applyAlignment="1" applyProtection="1">
      <alignment horizontal="center"/>
    </xf>
    <xf numFmtId="10" fontId="27" fillId="0" borderId="0" xfId="0" applyNumberFormat="1" applyFont="1" applyBorder="1" applyAlignment="1" applyProtection="1">
      <alignment horizontal="right" vertical="top"/>
      <protection locked="0"/>
    </xf>
    <xf numFmtId="4" fontId="2" fillId="0" borderId="8" xfId="0" applyNumberFormat="1" applyFont="1" applyBorder="1" applyAlignment="1" applyProtection="1">
      <protection locked="0"/>
    </xf>
    <xf numFmtId="0" fontId="11" fillId="0" borderId="8" xfId="0" applyFont="1" applyFill="1" applyBorder="1" applyAlignment="1" applyProtection="1">
      <alignment vertical="top" wrapText="1"/>
      <protection locked="0"/>
    </xf>
    <xf numFmtId="0" fontId="25" fillId="0" borderId="0" xfId="0" applyFont="1" applyBorder="1" applyAlignment="1" applyProtection="1">
      <alignment horizontal="center"/>
    </xf>
    <xf numFmtId="42" fontId="11" fillId="0" borderId="8" xfId="0" applyNumberFormat="1" applyFont="1" applyBorder="1" applyAlignment="1" applyProtection="1">
      <alignment horizontal="right"/>
      <protection locked="0"/>
    </xf>
    <xf numFmtId="42" fontId="11" fillId="7" borderId="8" xfId="0" applyNumberFormat="1" applyFont="1" applyFill="1" applyBorder="1" applyAlignment="1" applyProtection="1">
      <alignment horizontal="right"/>
    </xf>
    <xf numFmtId="0" fontId="6" fillId="2" borderId="0" xfId="0" applyFont="1" applyFill="1" applyBorder="1" applyAlignment="1" applyProtection="1">
      <alignment horizontal="left" indent="1"/>
    </xf>
    <xf numFmtId="0" fontId="6" fillId="2" borderId="0" xfId="0" applyFont="1" applyFill="1" applyBorder="1" applyAlignment="1" applyProtection="1">
      <alignment horizontal="center"/>
      <protection locked="0"/>
    </xf>
    <xf numFmtId="0" fontId="117" fillId="2" borderId="0" xfId="4" applyFont="1" applyFill="1" applyBorder="1" applyAlignment="1" applyProtection="1"/>
    <xf numFmtId="0" fontId="10" fillId="2" borderId="0" xfId="0" applyFont="1" applyFill="1" applyBorder="1" applyAlignment="1" applyProtection="1">
      <alignment horizontal="center"/>
      <protection locked="0"/>
    </xf>
    <xf numFmtId="42" fontId="2" fillId="0" borderId="19" xfId="2" applyNumberFormat="1" applyFont="1" applyFill="1" applyBorder="1" applyAlignment="1" applyProtection="1">
      <alignment wrapText="1"/>
      <protection locked="0"/>
    </xf>
    <xf numFmtId="42" fontId="2" fillId="0" borderId="5" xfId="2" applyNumberFormat="1" applyFont="1" applyFill="1" applyBorder="1" applyAlignment="1" applyProtection="1">
      <alignment wrapText="1"/>
      <protection locked="0"/>
    </xf>
    <xf numFmtId="42" fontId="2" fillId="0" borderId="12" xfId="2" applyNumberFormat="1" applyFont="1" applyFill="1" applyBorder="1" applyAlignment="1" applyProtection="1">
      <alignment wrapText="1"/>
      <protection locked="0"/>
    </xf>
    <xf numFmtId="0" fontId="116" fillId="0" borderId="0" xfId="0" applyFont="1" applyBorder="1" applyAlignment="1">
      <alignment vertical="top" wrapText="1"/>
    </xf>
    <xf numFmtId="0" fontId="17" fillId="4" borderId="0" xfId="0" applyFont="1" applyFill="1" applyBorder="1" applyAlignment="1">
      <alignment horizontal="left" vertical="top" wrapText="1"/>
    </xf>
    <xf numFmtId="0" fontId="2" fillId="0" borderId="0" xfId="0" applyFont="1" applyBorder="1" applyAlignment="1" applyProtection="1"/>
    <xf numFmtId="0" fontId="4" fillId="0" borderId="0" xfId="0" applyFont="1" applyBorder="1" applyAlignment="1" applyProtection="1">
      <alignment horizontal="center"/>
    </xf>
    <xf numFmtId="0" fontId="0" fillId="0" borderId="10" xfId="0" applyBorder="1" applyAlignment="1"/>
    <xf numFmtId="0" fontId="2" fillId="0" borderId="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Border="1" applyAlignment="1" applyProtection="1">
      <alignment horizontal="right"/>
    </xf>
    <xf numFmtId="0" fontId="11" fillId="0" borderId="0" xfId="0" applyFont="1" applyBorder="1" applyAlignment="1" applyProtection="1">
      <alignment horizontal="left"/>
    </xf>
    <xf numFmtId="0" fontId="2" fillId="0" borderId="10" xfId="0" applyFont="1" applyBorder="1" applyAlignment="1" applyProtection="1"/>
    <xf numFmtId="0" fontId="11" fillId="0" borderId="0" xfId="0" applyFont="1" applyBorder="1" applyAlignment="1" applyProtection="1"/>
    <xf numFmtId="0" fontId="2" fillId="4" borderId="3" xfId="0" applyFont="1" applyFill="1" applyBorder="1" applyAlignment="1" applyProtection="1">
      <alignment horizontal="center"/>
    </xf>
    <xf numFmtId="0" fontId="2" fillId="0" borderId="6" xfId="0" applyFont="1" applyBorder="1" applyAlignment="1" applyProtection="1">
      <alignment horizontal="left"/>
    </xf>
    <xf numFmtId="0" fontId="11" fillId="0" borderId="5" xfId="0" applyFont="1" applyBorder="1" applyAlignment="1" applyProtection="1">
      <alignment horizontal="left"/>
    </xf>
    <xf numFmtId="0" fontId="25" fillId="0" borderId="0" xfId="0" applyFont="1" applyBorder="1" applyAlignment="1" applyProtection="1">
      <alignment horizontal="center"/>
    </xf>
    <xf numFmtId="0" fontId="0" fillId="0" borderId="0" xfId="0" applyBorder="1" applyAlignment="1"/>
    <xf numFmtId="0" fontId="27" fillId="0" borderId="10" xfId="0" applyFont="1" applyBorder="1" applyAlignment="1" applyProtection="1"/>
    <xf numFmtId="0" fontId="27" fillId="0" borderId="5" xfId="0" applyFont="1" applyBorder="1" applyAlignment="1" applyProtection="1">
      <alignment horizontal="center"/>
    </xf>
    <xf numFmtId="0" fontId="27" fillId="0" borderId="12" xfId="0" applyFont="1" applyBorder="1" applyAlignment="1" applyProtection="1">
      <alignment horizontal="center"/>
    </xf>
    <xf numFmtId="3" fontId="2" fillId="0" borderId="8" xfId="0" applyNumberFormat="1" applyFont="1" applyBorder="1" applyAlignment="1" applyProtection="1">
      <alignment horizontal="right"/>
      <protection locked="0"/>
    </xf>
    <xf numFmtId="3" fontId="2" fillId="0" borderId="8" xfId="0" applyNumberFormat="1" applyFont="1" applyBorder="1" applyAlignment="1" applyProtection="1">
      <alignment horizontal="right" vertical="center"/>
      <protection locked="0"/>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 fillId="2" borderId="0" xfId="6" applyFont="1" applyFill="1" applyBorder="1" applyAlignment="1" applyProtection="1">
      <alignment horizontal="right"/>
    </xf>
    <xf numFmtId="0" fontId="2" fillId="2" borderId="0" xfId="6" applyFont="1" applyFill="1" applyBorder="1" applyAlignment="1" applyProtection="1">
      <alignment horizontal="center"/>
    </xf>
    <xf numFmtId="0" fontId="2" fillId="2" borderId="0" xfId="6" applyFont="1" applyFill="1" applyBorder="1" applyAlignment="1" applyProtection="1"/>
    <xf numFmtId="0" fontId="2" fillId="3" borderId="8" xfId="0" applyFont="1" applyFill="1" applyBorder="1" applyAlignment="1" applyProtection="1">
      <alignment horizontal="center" vertical="center" wrapText="1"/>
    </xf>
    <xf numFmtId="0" fontId="2" fillId="0" borderId="22" xfId="2" applyNumberFormat="1" applyFont="1" applyBorder="1" applyAlignment="1" applyProtection="1"/>
    <xf numFmtId="42" fontId="2" fillId="0" borderId="19" xfId="2" applyNumberFormat="1" applyFont="1" applyBorder="1" applyAlignment="1" applyProtection="1">
      <protection locked="0"/>
    </xf>
    <xf numFmtId="42" fontId="2" fillId="0" borderId="10" xfId="2" applyNumberFormat="1" applyFont="1" applyBorder="1" applyAlignment="1" applyProtection="1">
      <protection locked="0"/>
    </xf>
    <xf numFmtId="42" fontId="2" fillId="0" borderId="10" xfId="2" applyNumberFormat="1" applyFont="1" applyFill="1" applyBorder="1" applyAlignment="1" applyProtection="1">
      <protection locked="0"/>
    </xf>
    <xf numFmtId="42" fontId="2" fillId="0" borderId="14" xfId="2" applyNumberFormat="1" applyFont="1" applyFill="1" applyBorder="1" applyAlignment="1" applyProtection="1">
      <protection locked="0"/>
    </xf>
    <xf numFmtId="42" fontId="2" fillId="8" borderId="11" xfId="2" applyNumberFormat="1" applyFont="1" applyFill="1" applyBorder="1" applyAlignment="1" applyProtection="1"/>
    <xf numFmtId="0" fontId="5" fillId="0" borderId="35" xfId="2" applyNumberFormat="1" applyFont="1" applyBorder="1" applyAlignment="1" applyProtection="1">
      <alignment horizontal="center" vertical="center"/>
    </xf>
    <xf numFmtId="0" fontId="2" fillId="0" borderId="19" xfId="2" applyNumberFormat="1" applyFont="1" applyBorder="1" applyAlignment="1" applyProtection="1"/>
    <xf numFmtId="42" fontId="2" fillId="0" borderId="14" xfId="2" applyNumberFormat="1" applyFont="1" applyBorder="1" applyAlignment="1" applyProtection="1">
      <protection locked="0"/>
    </xf>
    <xf numFmtId="44" fontId="5" fillId="0" borderId="36" xfId="2" applyFont="1" applyBorder="1" applyAlignment="1" applyProtection="1">
      <alignment horizontal="center" vertical="center"/>
    </xf>
    <xf numFmtId="3" fontId="20" fillId="0" borderId="19" xfId="1" applyNumberFormat="1" applyFont="1" applyBorder="1" applyAlignment="1" applyProtection="1">
      <alignment horizontal="center"/>
      <protection locked="0"/>
    </xf>
    <xf numFmtId="164" fontId="11" fillId="0" borderId="12" xfId="0" applyNumberFormat="1" applyFont="1" applyBorder="1" applyAlignment="1" applyProtection="1">
      <alignment horizontal="center"/>
      <protection locked="0"/>
    </xf>
    <xf numFmtId="3" fontId="20" fillId="0" borderId="13" xfId="1" applyNumberFormat="1" applyFont="1" applyBorder="1" applyAlignment="1" applyProtection="1">
      <alignment horizontal="center"/>
      <protection locked="0"/>
    </xf>
    <xf numFmtId="0" fontId="11" fillId="4" borderId="8" xfId="0" applyFont="1" applyFill="1" applyBorder="1" applyAlignment="1" applyProtection="1">
      <alignment horizontal="center"/>
    </xf>
    <xf numFmtId="44" fontId="27" fillId="0" borderId="12" xfId="2" applyFont="1" applyBorder="1" applyAlignment="1" applyProtection="1">
      <alignment horizontal="center"/>
    </xf>
    <xf numFmtId="44" fontId="27" fillId="0" borderId="6" xfId="2" applyFont="1" applyBorder="1" applyAlignment="1" applyProtection="1">
      <alignment horizontal="center"/>
    </xf>
    <xf numFmtId="0" fontId="27" fillId="0" borderId="6" xfId="0" applyFont="1" applyBorder="1"/>
    <xf numFmtId="0" fontId="27" fillId="0" borderId="6" xfId="0" applyFont="1" applyFill="1" applyBorder="1" applyAlignment="1" applyProtection="1"/>
    <xf numFmtId="0" fontId="27" fillId="0" borderId="6" xfId="0" applyFont="1" applyFill="1" applyBorder="1" applyAlignment="1" applyProtection="1">
      <alignment horizontal="center" vertical="center" wrapText="1"/>
    </xf>
    <xf numFmtId="0" fontId="45" fillId="4" borderId="8" xfId="0" applyFont="1" applyFill="1" applyBorder="1" applyAlignment="1" applyProtection="1">
      <alignment horizontal="center" vertical="center" wrapText="1"/>
    </xf>
    <xf numFmtId="3" fontId="27" fillId="8" borderId="13" xfId="0" applyNumberFormat="1" applyFont="1" applyFill="1" applyBorder="1" applyAlignment="1" applyProtection="1">
      <alignment horizontal="right"/>
    </xf>
    <xf numFmtId="3" fontId="27" fillId="8" borderId="37" xfId="0" applyNumberFormat="1" applyFont="1" applyFill="1" applyBorder="1" applyAlignment="1" applyProtection="1">
      <alignment horizontal="right"/>
    </xf>
    <xf numFmtId="3" fontId="27" fillId="8" borderId="8" xfId="0" applyNumberFormat="1" applyFont="1" applyFill="1" applyBorder="1" applyAlignment="1" applyProtection="1">
      <alignment horizontal="right"/>
    </xf>
    <xf numFmtId="3" fontId="27" fillId="0" borderId="2" xfId="0" applyNumberFormat="1" applyFont="1" applyFill="1" applyBorder="1" applyAlignment="1" applyProtection="1">
      <alignment horizontal="right"/>
    </xf>
    <xf numFmtId="0" fontId="44" fillId="0" borderId="36" xfId="0" applyFont="1" applyBorder="1" applyAlignment="1" applyProtection="1">
      <alignment horizontal="center"/>
    </xf>
    <xf numFmtId="0" fontId="27" fillId="0" borderId="2" xfId="0" applyFont="1" applyFill="1" applyBorder="1" applyAlignment="1" applyProtection="1">
      <alignment horizontal="center" vertical="center" wrapText="1"/>
    </xf>
    <xf numFmtId="0" fontId="2" fillId="0" borderId="14" xfId="0" applyFont="1" applyBorder="1" applyAlignment="1" applyProtection="1">
      <alignment horizontal="right" wrapText="1"/>
      <protection locked="0"/>
    </xf>
    <xf numFmtId="0" fontId="2" fillId="0" borderId="13" xfId="0" applyFont="1" applyBorder="1" applyAlignment="1" applyProtection="1">
      <alignment horizontal="right"/>
      <protection locked="0"/>
    </xf>
    <xf numFmtId="167" fontId="2" fillId="0" borderId="13" xfId="0" applyNumberFormat="1" applyFont="1" applyBorder="1" applyAlignment="1" applyProtection="1">
      <alignment horizontal="right"/>
      <protection locked="0"/>
    </xf>
    <xf numFmtId="0" fontId="2" fillId="4" borderId="2" xfId="0" applyFont="1" applyFill="1" applyBorder="1" applyAlignment="1" applyProtection="1">
      <alignment horizontal="center" vertical="center" wrapText="1"/>
    </xf>
    <xf numFmtId="0" fontId="2" fillId="4" borderId="8"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2" fillId="0" borderId="19" xfId="0" applyFont="1" applyBorder="1" applyAlignment="1" applyProtection="1"/>
    <xf numFmtId="0" fontId="39" fillId="0" borderId="19" xfId="0" applyFont="1" applyBorder="1" applyAlignment="1" applyProtection="1">
      <alignment horizontal="center"/>
    </xf>
    <xf numFmtId="0" fontId="2" fillId="0" borderId="13" xfId="0" applyFont="1" applyBorder="1" applyAlignment="1" applyProtection="1"/>
    <xf numFmtId="1" fontId="2" fillId="0" borderId="13" xfId="0" applyNumberFormat="1" applyFont="1" applyBorder="1" applyAlignment="1" applyProtection="1">
      <alignment horizontal="right" wrapText="1"/>
      <protection locked="0"/>
    </xf>
    <xf numFmtId="0" fontId="2" fillId="0" borderId="19" xfId="0" applyFont="1" applyBorder="1" applyAlignment="1" applyProtection="1">
      <alignment horizontal="left" wrapText="1"/>
      <protection locked="0"/>
    </xf>
    <xf numFmtId="37" fontId="2" fillId="8" borderId="8" xfId="1" applyNumberFormat="1" applyFont="1" applyFill="1" applyBorder="1" applyAlignment="1" applyProtection="1">
      <alignment horizontal="right"/>
    </xf>
    <xf numFmtId="0" fontId="2" fillId="0" borderId="19" xfId="0" applyFont="1" applyBorder="1" applyAlignment="1" applyProtection="1">
      <alignment horizontal="left"/>
      <protection locked="0"/>
    </xf>
    <xf numFmtId="0" fontId="2" fillId="0" borderId="8" xfId="1" applyNumberFormat="1" applyFont="1" applyFill="1" applyBorder="1" applyAlignment="1" applyProtection="1">
      <alignment horizontal="right"/>
    </xf>
    <xf numFmtId="0" fontId="17" fillId="0" borderId="19" xfId="0" applyFont="1" applyBorder="1" applyAlignment="1" applyProtection="1">
      <alignment horizontal="left"/>
    </xf>
    <xf numFmtId="166" fontId="2" fillId="0" borderId="10" xfId="1" applyNumberFormat="1" applyFont="1" applyBorder="1" applyAlignment="1" applyProtection="1">
      <alignment horizontal="right"/>
    </xf>
    <xf numFmtId="1" fontId="2" fillId="8" borderId="8" xfId="1" applyNumberFormat="1" applyFont="1" applyFill="1" applyBorder="1" applyAlignment="1" applyProtection="1">
      <alignment horizontal="right"/>
    </xf>
    <xf numFmtId="3" fontId="2" fillId="8" borderId="13" xfId="0" applyNumberFormat="1" applyFont="1" applyFill="1" applyBorder="1" applyAlignment="1" applyProtection="1">
      <alignment horizontal="right"/>
    </xf>
    <xf numFmtId="3" fontId="2" fillId="8" borderId="14" xfId="0" applyNumberFormat="1" applyFont="1" applyFill="1" applyBorder="1" applyAlignment="1" applyProtection="1">
      <alignment horizontal="right"/>
    </xf>
    <xf numFmtId="0" fontId="11" fillId="4" borderId="8"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7" fillId="0" borderId="8" xfId="0" applyFont="1" applyBorder="1" applyAlignment="1" applyProtection="1">
      <alignment horizontal="left"/>
    </xf>
    <xf numFmtId="0" fontId="2" fillId="0" borderId="8" xfId="0" applyFont="1" applyBorder="1" applyAlignment="1" applyProtection="1">
      <alignment horizontal="center"/>
      <protection locked="0"/>
    </xf>
    <xf numFmtId="0" fontId="2" fillId="0" borderId="19" xfId="0" applyFont="1" applyBorder="1" applyAlignment="1" applyProtection="1">
      <alignment horizontal="right" vertical="top"/>
    </xf>
    <xf numFmtId="166" fontId="2" fillId="0" borderId="19" xfId="1" applyNumberFormat="1" applyFont="1" applyBorder="1" applyAlignment="1" applyProtection="1">
      <alignment horizontal="right" vertical="top"/>
    </xf>
    <xf numFmtId="0" fontId="2" fillId="0" borderId="10" xfId="1" applyNumberFormat="1" applyFont="1" applyBorder="1" applyAlignment="1" applyProtection="1">
      <alignment horizontal="right" vertical="top"/>
    </xf>
    <xf numFmtId="37" fontId="2" fillId="0" borderId="13" xfId="1" applyNumberFormat="1" applyFont="1" applyBorder="1" applyAlignment="1" applyProtection="1">
      <alignment horizontal="right"/>
      <protection locked="0"/>
    </xf>
    <xf numFmtId="0" fontId="2" fillId="0" borderId="22" xfId="0" applyFont="1" applyBorder="1" applyAlignment="1" applyProtection="1">
      <protection locked="0"/>
    </xf>
    <xf numFmtId="169" fontId="2" fillId="0" borderId="22" xfId="0" applyNumberFormat="1" applyFont="1" applyBorder="1" applyAlignment="1" applyProtection="1">
      <alignment horizontal="right"/>
      <protection locked="0"/>
    </xf>
    <xf numFmtId="3" fontId="2" fillId="0" borderId="22" xfId="0" applyNumberFormat="1" applyFont="1" applyBorder="1" applyAlignment="1" applyProtection="1">
      <alignment horizontal="right"/>
      <protection locked="0"/>
    </xf>
    <xf numFmtId="0" fontId="2" fillId="0" borderId="19" xfId="0" applyFont="1" applyBorder="1" applyAlignment="1" applyProtection="1">
      <protection locked="0"/>
    </xf>
    <xf numFmtId="169" fontId="2" fillId="0" borderId="19" xfId="0" applyNumberFormat="1" applyFont="1" applyBorder="1" applyAlignment="1" applyProtection="1">
      <alignment horizontal="right"/>
      <protection locked="0"/>
    </xf>
    <xf numFmtId="3" fontId="2" fillId="0" borderId="19" xfId="0" applyNumberFormat="1" applyFont="1" applyBorder="1" applyAlignment="1" applyProtection="1">
      <alignment horizontal="right"/>
      <protection locked="0"/>
    </xf>
    <xf numFmtId="0" fontId="2" fillId="0" borderId="13" xfId="0" applyFont="1" applyBorder="1" applyAlignment="1" applyProtection="1">
      <protection locked="0"/>
    </xf>
    <xf numFmtId="169" fontId="2" fillId="0" borderId="13" xfId="0" applyNumberFormat="1" applyFont="1" applyBorder="1" applyAlignment="1" applyProtection="1">
      <alignment horizontal="right"/>
      <protection locked="0"/>
    </xf>
    <xf numFmtId="3" fontId="2" fillId="0" borderId="13" xfId="0" applyNumberFormat="1" applyFont="1" applyBorder="1" applyAlignment="1" applyProtection="1">
      <alignment horizontal="right"/>
      <protection locked="0"/>
    </xf>
    <xf numFmtId="37" fontId="2" fillId="8" borderId="19" xfId="1" applyNumberFormat="1" applyFont="1" applyFill="1" applyBorder="1" applyAlignment="1" applyProtection="1">
      <alignment horizontal="right"/>
    </xf>
    <xf numFmtId="37" fontId="2" fillId="8" borderId="10" xfId="1" applyNumberFormat="1" applyFont="1" applyFill="1" applyBorder="1" applyAlignment="1" applyProtection="1">
      <alignment horizontal="right"/>
    </xf>
    <xf numFmtId="3" fontId="2" fillId="0" borderId="13" xfId="1" applyNumberFormat="1" applyFont="1" applyBorder="1" applyAlignment="1" applyProtection="1">
      <alignment horizontal="right"/>
      <protection locked="0"/>
    </xf>
    <xf numFmtId="0" fontId="2" fillId="4" borderId="8"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22" xfId="0" applyFont="1" applyBorder="1" applyAlignment="1" applyProtection="1">
      <alignment horizontal="left"/>
      <protection locked="0"/>
    </xf>
    <xf numFmtId="0" fontId="2" fillId="0" borderId="22" xfId="1" applyNumberFormat="1" applyFont="1" applyFill="1" applyBorder="1" applyAlignment="1" applyProtection="1"/>
    <xf numFmtId="0" fontId="23" fillId="0" borderId="8" xfId="0" applyFont="1" applyBorder="1" applyAlignment="1" applyProtection="1"/>
    <xf numFmtId="0" fontId="2" fillId="0" borderId="19" xfId="0" applyFont="1" applyFill="1" applyBorder="1" applyAlignment="1" applyProtection="1">
      <alignment horizontal="right"/>
    </xf>
    <xf numFmtId="42" fontId="2" fillId="6" borderId="19" xfId="0" applyNumberFormat="1" applyFont="1" applyFill="1" applyBorder="1" applyAlignment="1" applyProtection="1">
      <alignment horizontal="right"/>
    </xf>
    <xf numFmtId="42" fontId="2" fillId="0" borderId="19" xfId="2" applyNumberFormat="1" applyFont="1" applyFill="1" applyBorder="1" applyAlignment="1" applyProtection="1">
      <alignment horizontal="right"/>
      <protection locked="0"/>
    </xf>
    <xf numFmtId="42" fontId="2" fillId="8" borderId="8" xfId="2" applyNumberFormat="1" applyFont="1" applyFill="1" applyBorder="1" applyAlignment="1" applyProtection="1">
      <alignment horizontal="right"/>
    </xf>
    <xf numFmtId="42" fontId="2" fillId="8" borderId="21" xfId="2" applyNumberFormat="1" applyFont="1" applyFill="1" applyBorder="1" applyAlignment="1" applyProtection="1">
      <alignment horizontal="right"/>
    </xf>
    <xf numFmtId="0" fontId="20" fillId="4" borderId="8" xfId="0" applyFont="1" applyFill="1" applyBorder="1" applyAlignment="1" applyProtection="1">
      <alignment horizontal="center" vertical="center" wrapText="1"/>
    </xf>
    <xf numFmtId="0" fontId="50" fillId="4" borderId="3" xfId="0" applyFont="1" applyFill="1" applyBorder="1" applyAlignment="1" applyProtection="1">
      <alignment horizontal="center" vertical="center" wrapText="1"/>
    </xf>
    <xf numFmtId="0" fontId="50" fillId="0" borderId="23" xfId="1" applyNumberFormat="1" applyFont="1" applyFill="1" applyBorder="1" applyAlignment="1" applyProtection="1">
      <alignment horizontal="right"/>
    </xf>
    <xf numFmtId="0" fontId="50" fillId="3" borderId="22" xfId="1" applyNumberFormat="1" applyFont="1" applyFill="1" applyBorder="1" applyAlignment="1" applyProtection="1">
      <alignment horizontal="center"/>
    </xf>
    <xf numFmtId="0" fontId="50" fillId="0" borderId="19" xfId="1" applyNumberFormat="1" applyFont="1" applyFill="1" applyBorder="1" applyAlignment="1" applyProtection="1">
      <alignment horizontal="right"/>
    </xf>
    <xf numFmtId="37" fontId="50" fillId="0" borderId="19" xfId="1" applyNumberFormat="1" applyFont="1" applyFill="1" applyBorder="1" applyAlignment="1" applyProtection="1">
      <alignment horizontal="right"/>
      <protection locked="0"/>
    </xf>
    <xf numFmtId="37" fontId="50" fillId="0" borderId="13" xfId="1" applyNumberFormat="1" applyFont="1" applyFill="1" applyBorder="1" applyAlignment="1" applyProtection="1">
      <alignment horizontal="right"/>
      <protection locked="0"/>
    </xf>
    <xf numFmtId="0" fontId="50" fillId="0" borderId="5" xfId="0" applyFont="1" applyBorder="1" applyAlignment="1" applyProtection="1"/>
    <xf numFmtId="42" fontId="2" fillId="8" borderId="9" xfId="2" applyNumberFormat="1" applyFont="1" applyFill="1" applyBorder="1" applyAlignment="1" applyProtection="1">
      <alignment horizontal="right"/>
    </xf>
    <xf numFmtId="0" fontId="26" fillId="0" borderId="35" xfId="2" applyNumberFormat="1" applyFont="1" applyBorder="1" applyAlignment="1" applyProtection="1">
      <alignment horizontal="right" vertical="center"/>
    </xf>
    <xf numFmtId="0" fontId="20" fillId="0" borderId="19" xfId="2" applyNumberFormat="1" applyFont="1" applyFill="1" applyBorder="1" applyAlignment="1" applyProtection="1">
      <alignment horizontal="right"/>
    </xf>
    <xf numFmtId="0" fontId="0" fillId="0" borderId="12" xfId="0" applyBorder="1" applyAlignment="1" applyProtection="1">
      <alignment vertical="center"/>
    </xf>
    <xf numFmtId="0" fontId="0" fillId="0" borderId="6" xfId="0" applyBorder="1" applyAlignment="1" applyProtection="1">
      <alignment vertical="center"/>
    </xf>
    <xf numFmtId="0" fontId="0" fillId="0" borderId="14" xfId="0" applyBorder="1" applyAlignment="1" applyProtection="1">
      <alignment vertical="center"/>
    </xf>
    <xf numFmtId="44" fontId="26" fillId="0" borderId="36" xfId="2" applyFont="1" applyBorder="1" applyAlignment="1" applyProtection="1">
      <alignment horizontal="center" vertical="center"/>
    </xf>
    <xf numFmtId="0" fontId="40" fillId="0" borderId="0" xfId="0" applyFont="1" applyBorder="1" applyAlignment="1" applyProtection="1">
      <alignment horizontal="left"/>
    </xf>
    <xf numFmtId="44" fontId="44" fillId="0" borderId="12" xfId="2" applyFont="1" applyBorder="1" applyAlignment="1" applyProtection="1">
      <alignment horizontal="center"/>
    </xf>
    <xf numFmtId="44" fontId="44" fillId="0" borderId="6" xfId="2" applyFont="1" applyBorder="1" applyAlignment="1" applyProtection="1">
      <alignment horizontal="center"/>
    </xf>
    <xf numFmtId="0" fontId="44" fillId="0" borderId="6" xfId="0" applyFont="1" applyBorder="1"/>
    <xf numFmtId="0" fontId="44" fillId="0" borderId="6" xfId="0" applyFont="1" applyBorder="1" applyAlignment="1">
      <alignment horizontal="right"/>
    </xf>
    <xf numFmtId="0" fontId="77" fillId="0" borderId="6" xfId="0" applyFont="1" applyBorder="1"/>
    <xf numFmtId="0" fontId="4" fillId="0" borderId="6" xfId="0" applyFont="1" applyFill="1" applyBorder="1" applyAlignment="1" applyProtection="1"/>
    <xf numFmtId="0" fontId="4" fillId="0" borderId="6" xfId="0" applyFont="1" applyFill="1" applyBorder="1" applyAlignment="1" applyProtection="1">
      <alignment horizontal="center" vertical="center" wrapText="1"/>
    </xf>
    <xf numFmtId="0" fontId="27" fillId="9" borderId="22" xfId="0" applyFont="1" applyFill="1" applyBorder="1" applyAlignment="1" applyProtection="1">
      <alignment horizontal="center" vertical="center" wrapText="1"/>
    </xf>
    <xf numFmtId="0" fontId="27" fillId="0" borderId="5" xfId="0" applyFont="1" applyBorder="1" applyAlignment="1" applyProtection="1"/>
    <xf numFmtId="10" fontId="27" fillId="0" borderId="2" xfId="3" applyNumberFormat="1" applyFont="1" applyBorder="1" applyAlignment="1" applyProtection="1">
      <alignment horizontal="right"/>
      <protection locked="0"/>
    </xf>
    <xf numFmtId="0" fontId="4" fillId="0" borderId="2" xfId="0" applyFont="1" applyFill="1" applyBorder="1" applyAlignment="1" applyProtection="1">
      <alignment horizontal="center" vertical="center" wrapText="1"/>
    </xf>
    <xf numFmtId="3" fontId="27" fillId="13" borderId="2" xfId="0" applyNumberFormat="1" applyFont="1" applyFill="1" applyBorder="1" applyAlignment="1" applyProtection="1">
      <alignment horizontal="right"/>
    </xf>
    <xf numFmtId="0" fontId="81" fillId="0" borderId="36" xfId="0" applyFont="1" applyBorder="1" applyAlignment="1" applyProtection="1">
      <alignment horizontal="center"/>
    </xf>
    <xf numFmtId="3" fontId="2" fillId="0" borderId="8" xfId="0" applyNumberFormat="1" applyFont="1" applyBorder="1" applyAlignment="1" applyProtection="1">
      <alignment horizontal="right"/>
    </xf>
    <xf numFmtId="3" fontId="2" fillId="0" borderId="8" xfId="0" applyNumberFormat="1" applyFont="1" applyBorder="1" applyAlignment="1" applyProtection="1">
      <alignment horizontal="right" vertical="center"/>
    </xf>
    <xf numFmtId="0" fontId="2" fillId="4" borderId="8" xfId="0" applyFont="1" applyFill="1" applyBorder="1" applyAlignment="1" applyProtection="1">
      <alignment horizontal="center"/>
    </xf>
    <xf numFmtId="0" fontId="2" fillId="2" borderId="0" xfId="6" applyFont="1" applyFill="1" applyBorder="1" applyAlignment="1" applyProtection="1">
      <alignment vertical="top" wrapText="1"/>
    </xf>
    <xf numFmtId="0" fontId="2" fillId="2" borderId="0" xfId="6" applyFont="1" applyFill="1" applyBorder="1" applyAlignment="1" applyProtection="1">
      <alignment vertical="center" wrapText="1"/>
    </xf>
    <xf numFmtId="0" fontId="42" fillId="0" borderId="0" xfId="0" applyFont="1" applyBorder="1" applyAlignment="1">
      <alignment horizontal="center" vertical="top"/>
    </xf>
    <xf numFmtId="0" fontId="90" fillId="0" borderId="0" xfId="0" applyFont="1" applyBorder="1" applyAlignment="1">
      <alignment horizontal="center" vertical="top"/>
    </xf>
    <xf numFmtId="0" fontId="83" fillId="0" borderId="0" xfId="0" applyFont="1" applyBorder="1" applyAlignment="1"/>
    <xf numFmtId="0" fontId="2" fillId="2" borderId="23" xfId="6" applyFont="1" applyFill="1" applyBorder="1" applyProtection="1"/>
    <xf numFmtId="0" fontId="2" fillId="2" borderId="1" xfId="6" applyFont="1" applyFill="1" applyBorder="1" applyProtection="1"/>
    <xf numFmtId="0" fontId="2" fillId="2" borderId="11" xfId="6" applyFont="1" applyFill="1" applyBorder="1" applyProtection="1"/>
    <xf numFmtId="0" fontId="2" fillId="2" borderId="5" xfId="6" applyFont="1" applyFill="1" applyBorder="1" applyProtection="1"/>
    <xf numFmtId="0" fontId="8" fillId="2" borderId="10" xfId="6" applyFont="1" applyFill="1" applyBorder="1" applyAlignment="1" applyProtection="1">
      <alignment horizontal="center"/>
    </xf>
    <xf numFmtId="0" fontId="2" fillId="2" borderId="10" xfId="6" applyFont="1" applyFill="1" applyBorder="1" applyProtection="1"/>
    <xf numFmtId="0" fontId="2" fillId="2" borderId="5" xfId="6" applyFont="1" applyFill="1" applyBorder="1" applyAlignment="1" applyProtection="1">
      <alignment vertical="top"/>
    </xf>
    <xf numFmtId="0" fontId="23" fillId="2" borderId="10" xfId="6" applyFont="1" applyFill="1" applyBorder="1" applyAlignment="1" applyProtection="1">
      <alignment horizontal="justify" vertical="top" wrapText="1"/>
    </xf>
    <xf numFmtId="0" fontId="15" fillId="2" borderId="5" xfId="6" applyFont="1" applyFill="1" applyBorder="1" applyAlignment="1" applyProtection="1"/>
    <xf numFmtId="0" fontId="2" fillId="2" borderId="10" xfId="6" applyFont="1" applyFill="1" applyBorder="1" applyAlignment="1" applyProtection="1"/>
    <xf numFmtId="0" fontId="27" fillId="2" borderId="10" xfId="6" applyFont="1" applyFill="1" applyBorder="1" applyAlignment="1" applyProtection="1">
      <alignment horizontal="center"/>
    </xf>
    <xf numFmtId="0" fontId="2" fillId="2" borderId="5" xfId="6" applyFont="1" applyFill="1" applyBorder="1" applyAlignment="1" applyProtection="1"/>
    <xf numFmtId="0" fontId="2" fillId="2" borderId="10" xfId="6" applyFont="1" applyFill="1" applyBorder="1" applyAlignment="1" applyProtection="1">
      <alignment horizontal="center"/>
    </xf>
    <xf numFmtId="0" fontId="2" fillId="2" borderId="10" xfId="6" applyFont="1" applyFill="1" applyBorder="1" applyAlignment="1" applyProtection="1">
      <alignment horizontal="left"/>
    </xf>
    <xf numFmtId="0" fontId="2" fillId="2" borderId="5" xfId="6" applyFont="1" applyFill="1" applyBorder="1" applyAlignment="1" applyProtection="1">
      <alignment horizontal="right"/>
    </xf>
    <xf numFmtId="0" fontId="2" fillId="2" borderId="5" xfId="6" applyFont="1" applyFill="1" applyBorder="1" applyAlignment="1" applyProtection="1">
      <alignment vertical="center" wrapText="1"/>
    </xf>
    <xf numFmtId="0" fontId="2" fillId="2" borderId="10" xfId="6" applyNumberFormat="1" applyFont="1" applyFill="1" applyBorder="1" applyAlignment="1" applyProtection="1">
      <alignment horizontal="left" vertical="center" wrapText="1"/>
    </xf>
    <xf numFmtId="49" fontId="2" fillId="2" borderId="10" xfId="6" applyNumberFormat="1" applyFont="1" applyFill="1" applyBorder="1" applyAlignment="1" applyProtection="1">
      <alignment wrapText="1"/>
    </xf>
    <xf numFmtId="0" fontId="2" fillId="2" borderId="10" xfId="6" applyFont="1" applyFill="1" applyBorder="1" applyAlignment="1" applyProtection="1">
      <alignment horizontal="right"/>
    </xf>
    <xf numFmtId="0" fontId="2" fillId="2" borderId="5" xfId="6" applyFont="1" applyFill="1" applyBorder="1" applyAlignment="1" applyProtection="1">
      <alignment vertical="center"/>
    </xf>
    <xf numFmtId="0" fontId="2" fillId="2" borderId="10" xfId="6" applyFont="1" applyFill="1" applyBorder="1" applyAlignment="1" applyProtection="1">
      <alignment horizontal="center" vertical="center"/>
    </xf>
    <xf numFmtId="0" fontId="2" fillId="2" borderId="5" xfId="6" applyFont="1" applyFill="1" applyBorder="1" applyAlignment="1" applyProtection="1">
      <alignment horizontal="left"/>
    </xf>
    <xf numFmtId="0" fontId="2" fillId="4" borderId="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0" borderId="11" xfId="0" applyFont="1" applyBorder="1" applyAlignment="1" applyProtection="1"/>
    <xf numFmtId="0" fontId="2" fillId="0" borderId="12" xfId="0" applyFont="1" applyBorder="1" applyAlignment="1" applyProtection="1"/>
    <xf numFmtId="0" fontId="23" fillId="0" borderId="6" xfId="0" applyFont="1" applyBorder="1" applyAlignment="1" applyProtection="1">
      <alignment horizontal="right"/>
    </xf>
    <xf numFmtId="0" fontId="23" fillId="0" borderId="14" xfId="0" applyFont="1" applyBorder="1" applyAlignment="1">
      <alignment horizontal="right"/>
    </xf>
    <xf numFmtId="0" fontId="23" fillId="0" borderId="12" xfId="0" applyFont="1" applyBorder="1" applyAlignment="1" applyProtection="1"/>
    <xf numFmtId="0" fontId="23" fillId="0" borderId="14" xfId="0" applyFont="1" applyBorder="1" applyAlignment="1" applyProtection="1">
      <alignment horizontal="right" indent="2"/>
    </xf>
    <xf numFmtId="0" fontId="2" fillId="0" borderId="13" xfId="0" applyFont="1" applyBorder="1" applyAlignment="1" applyProtection="1">
      <alignment horizontal="center"/>
      <protection locked="0"/>
    </xf>
    <xf numFmtId="0" fontId="20" fillId="0" borderId="13" xfId="0" applyFont="1" applyBorder="1" applyAlignment="1" applyProtection="1">
      <protection locked="0"/>
    </xf>
    <xf numFmtId="0" fontId="2" fillId="0" borderId="22" xfId="0" applyFont="1" applyBorder="1" applyAlignment="1" applyProtection="1">
      <alignment horizontal="center"/>
      <protection locked="0"/>
    </xf>
    <xf numFmtId="42" fontId="2" fillId="8" borderId="13" xfId="1" applyNumberFormat="1" applyFont="1" applyFill="1" applyBorder="1" applyAlignment="1" applyProtection="1">
      <alignment horizontal="right"/>
    </xf>
    <xf numFmtId="3" fontId="2" fillId="0" borderId="8" xfId="0" applyNumberFormat="1" applyFont="1" applyBorder="1" applyAlignment="1" applyProtection="1">
      <alignment horizontal="center"/>
      <protection locked="0"/>
    </xf>
    <xf numFmtId="42" fontId="2" fillId="8" borderId="8" xfId="1" applyNumberFormat="1" applyFont="1" applyFill="1" applyBorder="1" applyAlignment="1" applyProtection="1">
      <alignment horizontal="right"/>
    </xf>
    <xf numFmtId="0" fontId="106" fillId="0" borderId="8" xfId="0" applyFont="1" applyBorder="1" applyAlignment="1">
      <alignment horizontal="center"/>
    </xf>
    <xf numFmtId="166" fontId="2" fillId="13" borderId="22" xfId="1" applyNumberFormat="1" applyFont="1" applyFill="1" applyBorder="1" applyAlignment="1" applyProtection="1">
      <alignment horizontal="center" vertical="center"/>
      <protection locked="0"/>
    </xf>
    <xf numFmtId="3" fontId="2" fillId="5" borderId="8" xfId="1" applyNumberFormat="1" applyFont="1" applyFill="1" applyBorder="1" applyAlignment="1" applyProtection="1"/>
    <xf numFmtId="0" fontId="2" fillId="0" borderId="13" xfId="0" applyFont="1" applyBorder="1" applyAlignment="1" applyProtection="1">
      <alignment horizontal="center" vertical="center"/>
      <protection locked="0"/>
    </xf>
    <xf numFmtId="0" fontId="2" fillId="3" borderId="12" xfId="0" applyFont="1" applyFill="1" applyBorder="1" applyAlignment="1" applyProtection="1">
      <alignment horizontal="center" wrapText="1"/>
    </xf>
    <xf numFmtId="0" fontId="75" fillId="3" borderId="13" xfId="0" applyFont="1" applyFill="1" applyBorder="1" applyAlignment="1" applyProtection="1">
      <alignment horizontal="center" wrapText="1"/>
    </xf>
    <xf numFmtId="0" fontId="2" fillId="0" borderId="22" xfId="0" applyFont="1" applyFill="1" applyBorder="1" applyAlignment="1" applyProtection="1">
      <alignment wrapText="1"/>
      <protection locked="0"/>
    </xf>
    <xf numFmtId="42" fontId="2" fillId="0" borderId="22" xfId="2" applyNumberFormat="1" applyFont="1" applyFill="1" applyBorder="1" applyAlignment="1" applyProtection="1">
      <alignment wrapText="1"/>
      <protection locked="0"/>
    </xf>
    <xf numFmtId="0" fontId="2" fillId="0" borderId="19" xfId="0" applyFont="1" applyFill="1" applyBorder="1" applyAlignment="1" applyProtection="1">
      <alignment wrapText="1"/>
      <protection locked="0"/>
    </xf>
    <xf numFmtId="42" fontId="2" fillId="0" borderId="13" xfId="2" applyNumberFormat="1" applyFont="1" applyFill="1" applyBorder="1" applyAlignment="1" applyProtection="1">
      <alignment wrapText="1"/>
      <protection locked="0"/>
    </xf>
    <xf numFmtId="0" fontId="23" fillId="0" borderId="23" xfId="0" applyFont="1" applyBorder="1" applyAlignment="1" applyProtection="1">
      <alignment horizontal="center"/>
    </xf>
    <xf numFmtId="42" fontId="2" fillId="8" borderId="9" xfId="2" applyNumberFormat="1" applyFont="1" applyFill="1" applyBorder="1" applyAlignment="1" applyProtection="1"/>
    <xf numFmtId="0" fontId="8" fillId="0" borderId="12" xfId="0" applyFont="1" applyBorder="1" applyAlignment="1" applyProtection="1"/>
    <xf numFmtId="44" fontId="42" fillId="0" borderId="28" xfId="0" applyNumberFormat="1" applyFont="1" applyBorder="1" applyAlignment="1" applyProtection="1"/>
    <xf numFmtId="0" fontId="5" fillId="0" borderId="28" xfId="0" applyFont="1" applyBorder="1" applyAlignment="1" applyProtection="1">
      <alignment horizontal="center" vertical="top"/>
    </xf>
    <xf numFmtId="44" fontId="42" fillId="0" borderId="36" xfId="0" applyNumberFormat="1" applyFont="1" applyBorder="1" applyAlignment="1" applyProtection="1"/>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23" xfId="0" applyFont="1" applyFill="1" applyBorder="1" applyAlignment="1" applyProtection="1">
      <alignment wrapText="1"/>
      <protection locked="0"/>
    </xf>
    <xf numFmtId="42" fontId="2" fillId="0" borderId="22" xfId="2" applyNumberFormat="1" applyFont="1" applyBorder="1" applyAlignment="1" applyProtection="1">
      <protection locked="0"/>
    </xf>
    <xf numFmtId="0" fontId="2" fillId="0" borderId="5" xfId="0" applyFont="1" applyBorder="1" applyAlignment="1" applyProtection="1">
      <alignment wrapText="1"/>
      <protection locked="0"/>
    </xf>
    <xf numFmtId="42" fontId="2" fillId="0" borderId="13" xfId="2" applyNumberFormat="1" applyFont="1" applyBorder="1" applyAlignment="1" applyProtection="1">
      <protection locked="0"/>
    </xf>
    <xf numFmtId="0" fontId="23" fillId="0" borderId="22" xfId="0" applyFont="1" applyBorder="1" applyAlignment="1" applyProtection="1">
      <alignment horizontal="center"/>
    </xf>
    <xf numFmtId="0" fontId="11" fillId="0" borderId="12" xfId="0" applyFont="1" applyBorder="1" applyAlignment="1" applyProtection="1">
      <alignment horizontal="center"/>
    </xf>
    <xf numFmtId="0" fontId="5" fillId="0" borderId="3" xfId="0" applyFont="1" applyBorder="1" applyAlignment="1" applyProtection="1">
      <alignment horizontal="center" vertical="center"/>
    </xf>
    <xf numFmtId="0" fontId="11" fillId="0" borderId="3" xfId="0" applyFont="1" applyBorder="1" applyAlignment="1" applyProtection="1">
      <alignment horizontal="center" vertical="top"/>
    </xf>
    <xf numFmtId="0" fontId="11" fillId="0" borderId="8" xfId="0" applyFont="1" applyBorder="1" applyAlignment="1" applyProtection="1">
      <alignment horizontal="center" vertical="top"/>
    </xf>
    <xf numFmtId="0" fontId="23" fillId="4" borderId="5" xfId="0" applyFont="1" applyFill="1" applyBorder="1" applyAlignment="1" applyProtection="1"/>
    <xf numFmtId="42" fontId="67" fillId="0" borderId="13" xfId="0" applyNumberFormat="1" applyFont="1" applyBorder="1" applyAlignment="1" applyProtection="1">
      <alignment horizontal="center"/>
      <protection locked="0"/>
    </xf>
    <xf numFmtId="0" fontId="5" fillId="0" borderId="13" xfId="0" applyFont="1" applyBorder="1" applyAlignment="1" applyProtection="1">
      <alignment horizontal="center" vertical="center"/>
    </xf>
    <xf numFmtId="0" fontId="20" fillId="4" borderId="23" xfId="0" applyFont="1" applyFill="1" applyBorder="1" applyAlignment="1" applyProtection="1">
      <alignment horizontal="center" wrapText="1"/>
    </xf>
    <xf numFmtId="0" fontId="20" fillId="4" borderId="22" xfId="0" applyFont="1" applyFill="1" applyBorder="1" applyAlignment="1" applyProtection="1">
      <alignment horizontal="center" wrapText="1"/>
    </xf>
    <xf numFmtId="42" fontId="2" fillId="0" borderId="8" xfId="0" applyNumberFormat="1" applyFont="1" applyBorder="1" applyAlignment="1" applyProtection="1">
      <protection locked="0"/>
    </xf>
    <xf numFmtId="10" fontId="2" fillId="8" borderId="8" xfId="3" applyNumberFormat="1" applyFont="1" applyFill="1" applyBorder="1" applyAlignment="1" applyProtection="1">
      <alignment horizontal="center"/>
    </xf>
    <xf numFmtId="0" fontId="5" fillId="0" borderId="28" xfId="0" applyFont="1" applyBorder="1" applyAlignment="1" applyProtection="1">
      <alignment horizontal="center" vertical="center"/>
    </xf>
    <xf numFmtId="0" fontId="5" fillId="0" borderId="36" xfId="0" applyFont="1" applyBorder="1" applyAlignment="1" applyProtection="1">
      <alignment horizontal="center" vertical="center"/>
    </xf>
    <xf numFmtId="42" fontId="2" fillId="6" borderId="13" xfId="2" applyNumberFormat="1" applyFont="1" applyFill="1" applyBorder="1" applyAlignment="1" applyProtection="1">
      <protection locked="0"/>
    </xf>
    <xf numFmtId="42" fontId="2" fillId="0" borderId="8" xfId="2" applyNumberFormat="1" applyFont="1" applyFill="1" applyBorder="1" applyAlignment="1" applyProtection="1">
      <protection locked="0"/>
    </xf>
    <xf numFmtId="42" fontId="2" fillId="6" borderId="22" xfId="2" applyNumberFormat="1" applyFont="1" applyFill="1" applyBorder="1" applyAlignment="1" applyProtection="1"/>
    <xf numFmtId="0" fontId="2" fillId="0" borderId="19" xfId="0" applyFont="1" applyFill="1" applyBorder="1" applyAlignment="1" applyProtection="1">
      <alignment horizontal="center"/>
    </xf>
    <xf numFmtId="42" fontId="2" fillId="6" borderId="19" xfId="2" applyNumberFormat="1" applyFont="1" applyFill="1" applyBorder="1" applyAlignment="1" applyProtection="1"/>
    <xf numFmtId="42" fontId="2" fillId="8" borderId="19" xfId="2" applyNumberFormat="1" applyFont="1" applyFill="1" applyBorder="1" applyAlignment="1" applyProtection="1"/>
    <xf numFmtId="42" fontId="2" fillId="8" borderId="8" xfId="2" applyNumberFormat="1" applyFont="1" applyFill="1" applyBorder="1" applyAlignment="1" applyProtection="1">
      <alignment wrapText="1"/>
    </xf>
    <xf numFmtId="166" fontId="2" fillId="0" borderId="19" xfId="1" applyNumberFormat="1" applyFont="1" applyBorder="1" applyAlignment="1" applyProtection="1"/>
    <xf numFmtId="168" fontId="23" fillId="3" borderId="19" xfId="1" applyNumberFormat="1" applyFont="1" applyFill="1" applyBorder="1" applyAlignment="1" applyProtection="1"/>
    <xf numFmtId="0" fontId="11" fillId="0" borderId="10" xfId="0" applyFont="1" applyBorder="1" applyAlignment="1" applyProtection="1"/>
    <xf numFmtId="44" fontId="2" fillId="0" borderId="22" xfId="2" applyFont="1" applyBorder="1" applyAlignment="1" applyProtection="1"/>
    <xf numFmtId="42" fontId="2" fillId="8" borderId="8" xfId="2" applyNumberFormat="1" applyFont="1" applyFill="1" applyBorder="1" applyAlignment="1" applyProtection="1">
      <alignment horizontal="center"/>
    </xf>
    <xf numFmtId="42" fontId="2" fillId="8" borderId="8" xfId="2" applyNumberFormat="1" applyFont="1" applyFill="1" applyBorder="1" applyAlignment="1" applyProtection="1">
      <alignment vertical="center"/>
    </xf>
    <xf numFmtId="42" fontId="2" fillId="0" borderId="19" xfId="2" applyNumberFormat="1" applyFont="1" applyBorder="1" applyAlignment="1" applyProtection="1">
      <alignment horizontal="center"/>
      <protection locked="0"/>
    </xf>
    <xf numFmtId="42" fontId="2" fillId="8" borderId="9" xfId="2" applyNumberFormat="1" applyFont="1" applyFill="1" applyBorder="1" applyAlignment="1" applyProtection="1">
      <alignment horizontal="center"/>
    </xf>
    <xf numFmtId="0" fontId="11" fillId="0" borderId="19" xfId="0" applyFont="1" applyBorder="1" applyAlignment="1" applyProtection="1"/>
    <xf numFmtId="0" fontId="11" fillId="0" borderId="19" xfId="0" applyFont="1" applyBorder="1" applyAlignment="1" applyProtection="1">
      <alignment horizontal="left"/>
    </xf>
    <xf numFmtId="0" fontId="11" fillId="0" borderId="22" xfId="0" applyFont="1" applyBorder="1" applyAlignment="1" applyProtection="1"/>
    <xf numFmtId="166" fontId="50" fillId="3" borderId="19" xfId="1" applyNumberFormat="1" applyFont="1" applyFill="1" applyBorder="1" applyAlignment="1" applyProtection="1">
      <alignment horizontal="center"/>
    </xf>
    <xf numFmtId="166" fontId="50" fillId="3" borderId="13" xfId="1" applyNumberFormat="1" applyFont="1" applyFill="1" applyBorder="1" applyAlignment="1" applyProtection="1">
      <alignment horizontal="center"/>
    </xf>
    <xf numFmtId="0" fontId="25" fillId="0" borderId="0" xfId="0" applyFont="1" applyBorder="1" applyAlignment="1" applyProtection="1">
      <alignment horizontal="center"/>
    </xf>
    <xf numFmtId="166" fontId="2" fillId="13" borderId="8" xfId="1" applyNumberFormat="1" applyFont="1" applyFill="1" applyBorder="1" applyAlignment="1" applyProtection="1">
      <alignment horizontal="center" vertical="center"/>
      <protection locked="0"/>
    </xf>
    <xf numFmtId="0" fontId="2" fillId="0" borderId="22" xfId="0" applyFont="1" applyBorder="1" applyAlignment="1" applyProtection="1">
      <alignment horizontal="right" wrapText="1"/>
      <protection locked="0"/>
    </xf>
    <xf numFmtId="166" fontId="23" fillId="0" borderId="8" xfId="1" applyNumberFormat="1" applyFont="1" applyFill="1" applyBorder="1" applyAlignment="1" applyProtection="1">
      <alignment horizontal="right"/>
    </xf>
    <xf numFmtId="3" fontId="2" fillId="8" borderId="8" xfId="1" applyNumberFormat="1" applyFont="1" applyFill="1" applyBorder="1" applyAlignment="1" applyProtection="1">
      <alignment horizontal="right"/>
    </xf>
    <xf numFmtId="0" fontId="50" fillId="0" borderId="22" xfId="2" applyNumberFormat="1" applyFont="1" applyFill="1" applyBorder="1" applyAlignment="1" applyProtection="1">
      <alignment horizontal="right"/>
    </xf>
    <xf numFmtId="42" fontId="50" fillId="0" borderId="19" xfId="2" applyNumberFormat="1" applyFont="1" applyFill="1" applyBorder="1" applyAlignment="1" applyProtection="1">
      <alignment horizontal="right"/>
      <protection locked="0"/>
    </xf>
    <xf numFmtId="42" fontId="50" fillId="8" borderId="22" xfId="2" applyNumberFormat="1" applyFont="1" applyFill="1" applyBorder="1" applyAlignment="1" applyProtection="1">
      <alignment horizontal="right"/>
    </xf>
    <xf numFmtId="0" fontId="50" fillId="0" borderId="19" xfId="2" applyNumberFormat="1" applyFont="1" applyFill="1" applyBorder="1" applyAlignment="1" applyProtection="1">
      <alignment horizontal="right"/>
    </xf>
    <xf numFmtId="0" fontId="101" fillId="0" borderId="19" xfId="2" applyNumberFormat="1" applyFont="1" applyFill="1" applyBorder="1" applyAlignment="1" applyProtection="1">
      <alignment horizontal="right" vertical="center"/>
    </xf>
    <xf numFmtId="42" fontId="50" fillId="8" borderId="8" xfId="2" applyNumberFormat="1" applyFont="1" applyFill="1" applyBorder="1" applyAlignment="1" applyProtection="1">
      <alignment horizontal="right"/>
    </xf>
    <xf numFmtId="0" fontId="48" fillId="0" borderId="19" xfId="2" applyNumberFormat="1" applyFont="1" applyFill="1" applyBorder="1" applyAlignment="1" applyProtection="1">
      <alignment horizontal="right"/>
    </xf>
    <xf numFmtId="42" fontId="50" fillId="8" borderId="9" xfId="2" applyNumberFormat="1" applyFont="1" applyFill="1" applyBorder="1" applyAlignment="1" applyProtection="1">
      <alignment horizontal="right"/>
    </xf>
    <xf numFmtId="42" fontId="50" fillId="8" borderId="36" xfId="2" applyNumberFormat="1" applyFont="1" applyFill="1" applyBorder="1" applyAlignment="1" applyProtection="1">
      <alignment horizontal="right"/>
    </xf>
    <xf numFmtId="0" fontId="44" fillId="0" borderId="8" xfId="0" applyFont="1" applyBorder="1" applyAlignment="1" applyProtection="1">
      <alignment horizontal="center" wrapText="1"/>
    </xf>
    <xf numFmtId="168" fontId="2" fillId="3" borderId="19" xfId="1" applyNumberFormat="1" applyFont="1" applyFill="1" applyBorder="1" applyAlignment="1" applyProtection="1">
      <alignment horizontal="center"/>
    </xf>
    <xf numFmtId="168" fontId="2" fillId="3" borderId="5" xfId="1" applyNumberFormat="1" applyFont="1" applyFill="1" applyBorder="1" applyAlignment="1" applyProtection="1">
      <alignment horizontal="center"/>
    </xf>
    <xf numFmtId="42" fontId="2" fillId="8" borderId="36" xfId="2" applyNumberFormat="1" applyFont="1" applyFill="1" applyBorder="1" applyAlignment="1" applyProtection="1">
      <alignment horizontal="center"/>
    </xf>
    <xf numFmtId="0" fontId="5" fillId="0" borderId="13" xfId="0" applyFont="1" applyBorder="1" applyAlignment="1" applyProtection="1">
      <alignment horizontal="center" vertical="top" wrapText="1"/>
    </xf>
    <xf numFmtId="42" fontId="2" fillId="6" borderId="8" xfId="2" applyNumberFormat="1" applyFont="1" applyFill="1" applyBorder="1" applyAlignment="1" applyProtection="1">
      <protection locked="0"/>
    </xf>
    <xf numFmtId="0" fontId="16" fillId="0" borderId="0" xfId="0" applyFont="1" applyBorder="1" applyAlignment="1" applyProtection="1">
      <alignment horizontal="center"/>
    </xf>
    <xf numFmtId="0" fontId="19" fillId="0" borderId="6" xfId="0" applyFont="1" applyBorder="1" applyAlignment="1" applyProtection="1">
      <alignment horizontal="center" wrapText="1"/>
      <protection locked="0"/>
    </xf>
    <xf numFmtId="0" fontId="13" fillId="2" borderId="0" xfId="4" applyFont="1" applyFill="1" applyBorder="1" applyAlignment="1" applyProtection="1">
      <alignment horizontal="center" vertical="top" wrapText="1"/>
    </xf>
    <xf numFmtId="0" fontId="13" fillId="2" borderId="1" xfId="4" applyFont="1" applyFill="1" applyBorder="1" applyAlignment="1" applyProtection="1">
      <alignment horizontal="center" vertical="top" wrapText="1"/>
    </xf>
    <xf numFmtId="0" fontId="16" fillId="0" borderId="0" xfId="0" applyFont="1" applyFill="1" applyBorder="1" applyAlignment="1" applyProtection="1">
      <alignment horizontal="center"/>
    </xf>
    <xf numFmtId="0" fontId="18" fillId="0" borderId="0" xfId="0" applyFont="1" applyBorder="1" applyAlignment="1" applyProtection="1">
      <alignment horizontal="center"/>
    </xf>
    <xf numFmtId="0" fontId="17" fillId="0" borderId="0" xfId="0" applyFont="1" applyBorder="1" applyAlignment="1" applyProtection="1">
      <alignment horizontal="center"/>
    </xf>
    <xf numFmtId="0" fontId="9" fillId="2" borderId="0" xfId="4" applyFont="1" applyFill="1" applyBorder="1" applyAlignment="1" applyProtection="1">
      <alignment horizontal="center" vertical="top" wrapText="1"/>
    </xf>
    <xf numFmtId="0" fontId="63" fillId="0" borderId="0" xfId="0" applyFont="1" applyAlignment="1" applyProtection="1">
      <alignment horizontal="center" vertical="top" wrapText="1"/>
    </xf>
    <xf numFmtId="0" fontId="2" fillId="0" borderId="0" xfId="0" applyFont="1" applyBorder="1" applyAlignment="1" applyProtection="1"/>
    <xf numFmtId="0" fontId="0" fillId="0" borderId="0" xfId="0" applyAlignment="1"/>
    <xf numFmtId="0" fontId="13" fillId="2" borderId="0" xfId="4" applyFont="1" applyFill="1" applyBorder="1" applyAlignment="1" applyProtection="1">
      <alignment horizontal="right"/>
    </xf>
    <xf numFmtId="0" fontId="13" fillId="0" borderId="0" xfId="0" applyFont="1" applyBorder="1" applyAlignment="1" applyProtection="1">
      <alignment horizontal="left" vertical="top" wrapText="1"/>
    </xf>
    <xf numFmtId="0" fontId="8" fillId="2" borderId="0" xfId="0" applyFont="1" applyFill="1" applyBorder="1" applyAlignment="1" applyProtection="1">
      <alignment horizontal="center"/>
    </xf>
    <xf numFmtId="0" fontId="6" fillId="2" borderId="0" xfId="0" applyFont="1" applyFill="1" applyBorder="1" applyAlignment="1" applyProtection="1">
      <alignment horizontal="left" vertical="top" wrapText="1" indent="1"/>
    </xf>
    <xf numFmtId="0" fontId="5" fillId="0" borderId="0" xfId="0" applyFont="1" applyBorder="1" applyAlignment="1" applyProtection="1">
      <alignment horizontal="center"/>
    </xf>
    <xf numFmtId="0" fontId="4" fillId="0" borderId="0" xfId="0" applyFont="1" applyBorder="1" applyAlignment="1" applyProtection="1">
      <alignment horizontal="center"/>
    </xf>
    <xf numFmtId="0" fontId="13" fillId="2" borderId="0" xfId="0" applyFont="1" applyFill="1" applyBorder="1" applyAlignment="1" applyProtection="1">
      <alignment horizontal="center" vertical="top" wrapText="1"/>
    </xf>
    <xf numFmtId="0" fontId="42" fillId="0" borderId="0" xfId="0" applyFont="1" applyAlignment="1"/>
    <xf numFmtId="0" fontId="13" fillId="2" borderId="0" xfId="4" applyFont="1" applyFill="1" applyBorder="1" applyAlignment="1" applyProtection="1">
      <alignment horizontal="left" wrapText="1"/>
    </xf>
    <xf numFmtId="0" fontId="42" fillId="0" borderId="0" xfId="0" applyFont="1" applyAlignment="1">
      <alignment horizontal="left" wrapText="1"/>
    </xf>
    <xf numFmtId="0" fontId="0" fillId="0" borderId="6" xfId="0" applyBorder="1" applyAlignment="1" applyProtection="1">
      <alignment horizontal="center"/>
      <protection locked="0"/>
    </xf>
    <xf numFmtId="0" fontId="2" fillId="0" borderId="6" xfId="0" applyFont="1" applyBorder="1" applyAlignment="1" applyProtection="1">
      <alignment horizontal="center"/>
      <protection locked="0"/>
    </xf>
    <xf numFmtId="0" fontId="0" fillId="0" borderId="6" xfId="0" applyBorder="1" applyAlignment="1">
      <alignment horizontal="center"/>
    </xf>
    <xf numFmtId="0" fontId="21" fillId="0" borderId="0" xfId="0" applyFont="1" applyBorder="1" applyAlignment="1" applyProtection="1"/>
    <xf numFmtId="0" fontId="23" fillId="0" borderId="6" xfId="0" applyFont="1" applyBorder="1" applyAlignment="1" applyProtection="1">
      <alignment horizontal="center"/>
    </xf>
    <xf numFmtId="0" fontId="107" fillId="0" borderId="6" xfId="0" applyFont="1" applyBorder="1" applyAlignment="1"/>
    <xf numFmtId="0" fontId="2" fillId="0" borderId="1" xfId="0" applyFont="1" applyFill="1" applyBorder="1" applyAlignment="1" applyProtection="1">
      <alignment horizontal="left" vertical="top" wrapText="1"/>
    </xf>
    <xf numFmtId="0" fontId="42" fillId="0" borderId="1" xfId="0" applyFont="1" applyBorder="1" applyAlignment="1">
      <alignment horizontal="left" vertical="top" wrapText="1"/>
    </xf>
    <xf numFmtId="0" fontId="42" fillId="0" borderId="11" xfId="0" applyFont="1" applyBorder="1" applyAlignment="1">
      <alignment horizontal="left" vertical="top" wrapText="1"/>
    </xf>
    <xf numFmtId="0" fontId="2" fillId="0" borderId="0" xfId="0" applyFont="1" applyFill="1" applyBorder="1" applyAlignment="1" applyProtection="1">
      <alignment wrapText="1"/>
    </xf>
    <xf numFmtId="0" fontId="42" fillId="0" borderId="0" xfId="0" applyFont="1" applyAlignment="1">
      <alignment wrapText="1"/>
    </xf>
    <xf numFmtId="0" fontId="42" fillId="0" borderId="10" xfId="0" applyFont="1" applyBorder="1" applyAlignment="1">
      <alignment wrapText="1"/>
    </xf>
    <xf numFmtId="0" fontId="2" fillId="0" borderId="1" xfId="0" applyFont="1" applyBorder="1" applyAlignment="1" applyProtection="1">
      <alignment horizontal="center"/>
    </xf>
    <xf numFmtId="164" fontId="2" fillId="0" borderId="6" xfId="0" applyNumberFormat="1" applyFont="1" applyBorder="1" applyAlignment="1" applyProtection="1">
      <alignment horizontal="center"/>
      <protection locked="0"/>
    </xf>
    <xf numFmtId="0" fontId="2" fillId="0" borderId="0" xfId="0" applyFont="1" applyBorder="1" applyAlignment="1" applyProtection="1">
      <alignment vertical="top" wrapText="1"/>
    </xf>
    <xf numFmtId="0" fontId="0" fillId="0" borderId="0" xfId="0" applyAlignment="1" applyProtection="1"/>
    <xf numFmtId="0" fontId="4" fillId="0" borderId="0" xfId="0" applyFont="1" applyFill="1" applyBorder="1" applyAlignment="1" applyProtection="1">
      <alignment vertical="center"/>
    </xf>
    <xf numFmtId="0" fontId="86" fillId="0" borderId="0" xfId="0" applyFont="1" applyAlignment="1" applyProtection="1"/>
    <xf numFmtId="0" fontId="23" fillId="0" borderId="0" xfId="0" applyFont="1" applyFill="1" applyBorder="1" applyAlignment="1" applyProtection="1">
      <alignment horizontal="left"/>
    </xf>
    <xf numFmtId="0" fontId="0" fillId="0" borderId="10" xfId="0" applyBorder="1" applyAlignment="1"/>
    <xf numFmtId="0" fontId="23" fillId="0" borderId="6" xfId="0" applyFont="1" applyBorder="1" applyAlignment="1" applyProtection="1">
      <alignment horizontal="left"/>
    </xf>
    <xf numFmtId="0" fontId="0" fillId="0" borderId="6" xfId="0" applyBorder="1" applyAlignment="1">
      <alignment horizontal="left"/>
    </xf>
    <xf numFmtId="0" fontId="0" fillId="0" borderId="14" xfId="0" applyBorder="1" applyAlignment="1">
      <alignment horizontal="left"/>
    </xf>
    <xf numFmtId="0" fontId="2" fillId="0" borderId="1" xfId="0" applyFont="1" applyBorder="1" applyAlignment="1" applyProtection="1">
      <alignment horizontal="center" vertical="top" wrapText="1"/>
    </xf>
    <xf numFmtId="0" fontId="2" fillId="0" borderId="0" xfId="0" applyFont="1" applyBorder="1" applyAlignment="1">
      <alignment horizontal="right"/>
    </xf>
    <xf numFmtId="0" fontId="2" fillId="0" borderId="6" xfId="0" applyFont="1" applyFill="1" applyBorder="1" applyAlignment="1" applyProtection="1">
      <alignment horizontal="left"/>
    </xf>
    <xf numFmtId="0" fontId="2" fillId="0" borderId="6" xfId="0" applyFont="1" applyFill="1" applyBorder="1" applyAlignment="1" applyProtection="1">
      <alignment horizontal="left"/>
      <protection locked="0"/>
    </xf>
    <xf numFmtId="0" fontId="2" fillId="0" borderId="7" xfId="0" applyFont="1" applyFill="1" applyBorder="1" applyAlignment="1" applyProtection="1">
      <alignment horizontal="left"/>
      <protection locked="0"/>
    </xf>
    <xf numFmtId="164" fontId="108" fillId="0" borderId="6" xfId="0" applyNumberFormat="1" applyFont="1" applyBorder="1" applyAlignment="1" applyProtection="1">
      <alignment horizontal="left"/>
      <protection locked="0"/>
    </xf>
    <xf numFmtId="0" fontId="0" fillId="0" borderId="6" xfId="0" applyFont="1" applyBorder="1" applyAlignment="1" applyProtection="1">
      <alignment horizontal="left"/>
      <protection locked="0"/>
    </xf>
    <xf numFmtId="164" fontId="2" fillId="0" borderId="7" xfId="0" applyNumberFormat="1" applyFont="1" applyBorder="1" applyAlignment="1" applyProtection="1">
      <alignment horizontal="left"/>
      <protection locked="0"/>
    </xf>
    <xf numFmtId="164" fontId="42" fillId="0" borderId="7" xfId="0" applyNumberFormat="1" applyFont="1" applyBorder="1" applyAlignment="1" applyProtection="1">
      <alignment horizontal="left"/>
      <protection locked="0"/>
    </xf>
    <xf numFmtId="0" fontId="0" fillId="0" borderId="7" xfId="0" applyBorder="1" applyAlignment="1">
      <alignment horizontal="left"/>
    </xf>
    <xf numFmtId="0" fontId="2" fillId="0" borderId="0" xfId="7" applyNumberFormat="1" applyFont="1" applyBorder="1" applyAlignment="1" applyProtection="1">
      <alignment horizontal="left" wrapText="1"/>
      <protection locked="0"/>
    </xf>
    <xf numFmtId="0" fontId="1" fillId="0" borderId="0" xfId="0" applyNumberFormat="1" applyFont="1" applyBorder="1" applyAlignment="1">
      <alignment horizontal="left" wrapText="1"/>
    </xf>
    <xf numFmtId="0" fontId="26" fillId="0" borderId="0" xfId="0" applyFont="1" applyBorder="1" applyAlignment="1" applyProtection="1">
      <alignment horizontal="center"/>
    </xf>
    <xf numFmtId="0" fontId="0" fillId="0" borderId="0" xfId="0" applyBorder="1" applyAlignment="1" applyProtection="1">
      <alignment horizontal="center"/>
    </xf>
    <xf numFmtId="0" fontId="23" fillId="0" borderId="0" xfId="0" applyFont="1" applyBorder="1" applyAlignment="1" applyProtection="1">
      <alignment horizontal="left" wrapText="1"/>
    </xf>
    <xf numFmtId="0" fontId="31" fillId="0" borderId="6" xfId="7" applyBorder="1" applyAlignment="1" applyProtection="1">
      <alignment horizontal="center"/>
      <protection locked="0"/>
    </xf>
    <xf numFmtId="0" fontId="2" fillId="0" borderId="3" xfId="0" applyFont="1" applyBorder="1" applyAlignment="1" applyProtection="1">
      <alignment horizontal="left"/>
      <protection locked="0"/>
    </xf>
    <xf numFmtId="0" fontId="108" fillId="0" borderId="7" xfId="0" applyFont="1" applyBorder="1" applyAlignment="1">
      <alignment horizontal="left"/>
    </xf>
    <xf numFmtId="0" fontId="0" fillId="0" borderId="2" xfId="0" applyBorder="1" applyAlignment="1"/>
    <xf numFmtId="44" fontId="2" fillId="0" borderId="3" xfId="1" applyNumberFormat="1" applyFont="1" applyBorder="1" applyAlignment="1" applyProtection="1">
      <alignment horizontal="right"/>
      <protection locked="0"/>
    </xf>
    <xf numFmtId="44" fontId="0" fillId="0" borderId="2" xfId="0" applyNumberFormat="1" applyBorder="1" applyAlignment="1">
      <alignment horizontal="right"/>
    </xf>
    <xf numFmtId="0" fontId="2" fillId="4" borderId="3" xfId="0" applyFont="1" applyFill="1" applyBorder="1" applyAlignment="1" applyProtection="1">
      <alignment horizontal="center" vertical="center" wrapText="1"/>
    </xf>
    <xf numFmtId="0" fontId="42" fillId="0" borderId="7" xfId="0" applyFont="1" applyBorder="1" applyAlignment="1">
      <alignment vertical="center" wrapText="1"/>
    </xf>
    <xf numFmtId="0" fontId="42" fillId="0" borderId="2" xfId="0" applyFont="1" applyBorder="1" applyAlignment="1">
      <alignment vertical="center" wrapText="1"/>
    </xf>
    <xf numFmtId="3" fontId="2" fillId="0" borderId="12" xfId="1" applyNumberFormat="1" applyFont="1" applyBorder="1" applyAlignment="1" applyProtection="1">
      <alignment horizontal="center"/>
      <protection locked="0"/>
    </xf>
    <xf numFmtId="3" fontId="0" fillId="0" borderId="6" xfId="0" applyNumberFormat="1" applyBorder="1" applyAlignment="1">
      <alignment horizontal="center"/>
    </xf>
    <xf numFmtId="3" fontId="0" fillId="0" borderId="14" xfId="0" applyNumberFormat="1" applyBorder="1" applyAlignment="1">
      <alignment horizontal="center"/>
    </xf>
    <xf numFmtId="3" fontId="2" fillId="0" borderId="3" xfId="1" applyNumberFormat="1" applyFont="1" applyBorder="1" applyAlignment="1" applyProtection="1">
      <alignment horizontal="center"/>
      <protection locked="0"/>
    </xf>
    <xf numFmtId="3" fontId="0" fillId="0" borderId="7" xfId="0" applyNumberFormat="1" applyBorder="1" applyAlignment="1">
      <alignment horizontal="center"/>
    </xf>
    <xf numFmtId="3" fontId="0" fillId="0" borderId="2" xfId="0" applyNumberFormat="1" applyBorder="1" applyAlignment="1">
      <alignment horizontal="center"/>
    </xf>
    <xf numFmtId="3" fontId="0" fillId="0" borderId="7"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4" fontId="2" fillId="0" borderId="12" xfId="1" applyNumberFormat="1" applyFont="1" applyBorder="1" applyAlignment="1" applyProtection="1">
      <alignment horizontal="right"/>
      <protection locked="0"/>
    </xf>
    <xf numFmtId="44" fontId="0" fillId="0" borderId="14" xfId="0" applyNumberFormat="1" applyBorder="1" applyAlignment="1">
      <alignment horizontal="right"/>
    </xf>
    <xf numFmtId="0" fontId="2" fillId="0" borderId="2"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7" xfId="0" applyFont="1" applyBorder="1" applyAlignment="1" applyProtection="1">
      <protection locked="0"/>
    </xf>
    <xf numFmtId="0" fontId="75" fillId="0" borderId="7" xfId="0" applyFont="1" applyBorder="1" applyAlignment="1" applyProtection="1">
      <protection locked="0"/>
    </xf>
    <xf numFmtId="0" fontId="2" fillId="2" borderId="7" xfId="0" applyFont="1" applyFill="1" applyBorder="1" applyAlignment="1" applyProtection="1">
      <protection locked="0"/>
    </xf>
    <xf numFmtId="0" fontId="8" fillId="0" borderId="0" xfId="0" applyFont="1" applyBorder="1" applyAlignment="1" applyProtection="1">
      <alignment horizontal="center"/>
    </xf>
    <xf numFmtId="0" fontId="27" fillId="0" borderId="5" xfId="0" applyFont="1" applyFill="1" applyBorder="1" applyAlignment="1" applyProtection="1">
      <alignment vertical="center"/>
    </xf>
    <xf numFmtId="0" fontId="0" fillId="0" borderId="0" xfId="0" applyAlignment="1">
      <alignment vertical="center"/>
    </xf>
    <xf numFmtId="0" fontId="2" fillId="2" borderId="6" xfId="0" applyFont="1" applyFill="1" applyBorder="1" applyAlignment="1" applyProtection="1">
      <protection locked="0"/>
    </xf>
    <xf numFmtId="0" fontId="75" fillId="0" borderId="6" xfId="0" applyFont="1" applyBorder="1" applyAlignment="1" applyProtection="1">
      <protection locked="0"/>
    </xf>
    <xf numFmtId="0" fontId="2" fillId="0" borderId="14"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3" fillId="0" borderId="0" xfId="0" applyFont="1" applyBorder="1" applyAlignment="1" applyProtection="1">
      <alignment horizontal="left" vertical="center" wrapText="1"/>
    </xf>
    <xf numFmtId="0" fontId="23" fillId="2" borderId="6" xfId="0" applyFont="1" applyFill="1" applyBorder="1" applyAlignment="1" applyProtection="1">
      <alignment horizontal="center"/>
    </xf>
    <xf numFmtId="0" fontId="42" fillId="0" borderId="6" xfId="0" applyFont="1" applyBorder="1" applyAlignment="1"/>
    <xf numFmtId="0" fontId="23" fillId="0" borderId="0" xfId="0" applyFont="1" applyBorder="1" applyAlignment="1" applyProtection="1"/>
    <xf numFmtId="0" fontId="0" fillId="0" borderId="0" xfId="0" applyBorder="1" applyAlignment="1"/>
    <xf numFmtId="0" fontId="23" fillId="0" borderId="0" xfId="0" applyFont="1" applyAlignment="1">
      <alignment horizontal="right" indent="2"/>
    </xf>
    <xf numFmtId="0" fontId="23" fillId="0" borderId="0" xfId="0" applyFont="1" applyBorder="1" applyAlignment="1">
      <alignment horizontal="right" indent="2"/>
    </xf>
    <xf numFmtId="0" fontId="23" fillId="0" borderId="0" xfId="0" applyFont="1" applyBorder="1" applyAlignment="1" applyProtection="1">
      <alignment horizontal="right" indent="2"/>
    </xf>
    <xf numFmtId="0" fontId="64" fillId="0" borderId="0" xfId="0" applyFont="1" applyBorder="1" applyAlignment="1">
      <alignment horizontal="right" indent="2"/>
    </xf>
    <xf numFmtId="0" fontId="42" fillId="0" borderId="0" xfId="0" applyFont="1" applyBorder="1" applyAlignment="1">
      <alignment horizontal="right" indent="2"/>
    </xf>
    <xf numFmtId="0" fontId="33" fillId="0" borderId="0" xfId="0" applyFont="1" applyBorder="1" applyAlignment="1" applyProtection="1">
      <alignment horizontal="center" vertical="center"/>
    </xf>
    <xf numFmtId="0" fontId="2" fillId="0" borderId="0" xfId="0" applyFont="1" applyBorder="1" applyAlignment="1" applyProtection="1">
      <alignment horizontal="right"/>
    </xf>
    <xf numFmtId="0" fontId="0" fillId="0" borderId="6" xfId="0" applyBorder="1" applyAlignment="1"/>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33" fillId="0" borderId="0" xfId="0" applyFont="1" applyBorder="1" applyAlignment="1" applyProtection="1">
      <alignment horizontal="center"/>
    </xf>
    <xf numFmtId="0" fontId="2" fillId="0" borderId="0" xfId="0" applyFont="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0" borderId="6" xfId="0" applyFont="1" applyBorder="1" applyAlignment="1" applyProtection="1">
      <protection locked="0"/>
    </xf>
    <xf numFmtId="0" fontId="2" fillId="0" borderId="0" xfId="0" applyFont="1" applyBorder="1" applyAlignment="1" applyProtection="1">
      <alignment horizontal="left"/>
    </xf>
    <xf numFmtId="0" fontId="11" fillId="0" borderId="0" xfId="0" applyFont="1" applyBorder="1" applyAlignment="1" applyProtection="1">
      <alignment horizontal="left"/>
    </xf>
    <xf numFmtId="0" fontId="2" fillId="0" borderId="0" xfId="0" applyFont="1" applyFill="1" applyBorder="1" applyAlignment="1" applyProtection="1">
      <alignment horizontal="left"/>
    </xf>
    <xf numFmtId="0" fontId="11" fillId="0" borderId="6" xfId="0" applyFont="1" applyBorder="1" applyAlignment="1" applyProtection="1">
      <alignment horizontal="left"/>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right"/>
    </xf>
    <xf numFmtId="0" fontId="0" fillId="0" borderId="0" xfId="0" applyAlignment="1">
      <alignment horizontal="right"/>
    </xf>
    <xf numFmtId="0" fontId="2" fillId="4" borderId="5" xfId="0" applyFont="1" applyFill="1" applyBorder="1" applyAlignment="1" applyProtection="1">
      <alignment horizontal="left"/>
    </xf>
    <xf numFmtId="0" fontId="42" fillId="0" borderId="0" xfId="0" applyFont="1" applyBorder="1" applyAlignment="1">
      <alignment horizontal="left"/>
    </xf>
    <xf numFmtId="0" fontId="42" fillId="0" borderId="10" xfId="0" applyFont="1" applyBorder="1" applyAlignment="1">
      <alignment horizontal="left"/>
    </xf>
    <xf numFmtId="0" fontId="2" fillId="0" borderId="5" xfId="0" applyFont="1" applyBorder="1" applyAlignment="1" applyProtection="1"/>
    <xf numFmtId="0" fontId="33" fillId="0" borderId="0" xfId="0" applyFont="1" applyBorder="1" applyAlignment="1" applyProtection="1">
      <alignment horizontal="center" wrapText="1"/>
    </xf>
    <xf numFmtId="0" fontId="28" fillId="0" borderId="0" xfId="0" applyFont="1" applyBorder="1" applyAlignment="1" applyProtection="1"/>
    <xf numFmtId="0" fontId="9" fillId="0" borderId="0" xfId="0" applyFont="1" applyBorder="1" applyAlignment="1" applyProtection="1"/>
    <xf numFmtId="0" fontId="2" fillId="9" borderId="3"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2" fillId="9" borderId="2" xfId="0" applyFont="1" applyFill="1" applyBorder="1" applyAlignment="1" applyProtection="1">
      <alignment horizontal="center" wrapText="1"/>
    </xf>
    <xf numFmtId="0" fontId="2" fillId="0" borderId="5"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0" xfId="0" applyFont="1" applyBorder="1" applyAlignment="1" applyProtection="1">
      <alignment horizontal="left" wrapText="1"/>
    </xf>
    <xf numFmtId="0" fontId="42" fillId="0" borderId="0" xfId="0" applyFont="1" applyBorder="1" applyAlignment="1"/>
    <xf numFmtId="0" fontId="42" fillId="0" borderId="10" xfId="0" applyFont="1" applyBorder="1" applyAlignment="1"/>
    <xf numFmtId="0" fontId="2" fillId="0" borderId="23" xfId="0" applyFont="1" applyBorder="1" applyAlignment="1" applyProtection="1"/>
    <xf numFmtId="0" fontId="42" fillId="0" borderId="1" xfId="0" applyFont="1" applyBorder="1" applyAlignment="1"/>
    <xf numFmtId="0" fontId="27" fillId="0" borderId="0" xfId="0" applyFont="1" applyFill="1" applyBorder="1" applyAlignment="1" applyProtection="1"/>
    <xf numFmtId="0" fontId="0" fillId="0" borderId="0" xfId="0" applyBorder="1" applyAlignment="1" applyProtection="1"/>
    <xf numFmtId="0" fontId="0" fillId="0" borderId="0" xfId="0" applyBorder="1" applyAlignment="1" applyProtection="1">
      <alignment horizontal="right"/>
    </xf>
    <xf numFmtId="0" fontId="23" fillId="10" borderId="0" xfId="0" applyFont="1" applyFill="1" applyBorder="1" applyAlignment="1" applyProtection="1">
      <alignment horizontal="left" vertical="top" wrapText="1"/>
    </xf>
    <xf numFmtId="0" fontId="93" fillId="0" borderId="0" xfId="0" applyFont="1" applyBorder="1" applyAlignment="1" applyProtection="1">
      <alignment horizontal="center"/>
    </xf>
    <xf numFmtId="0" fontId="90" fillId="0" borderId="0" xfId="0" applyFont="1" applyBorder="1" applyAlignment="1" applyProtection="1">
      <alignment horizontal="center"/>
    </xf>
    <xf numFmtId="0" fontId="28" fillId="0" borderId="0" xfId="0" applyFont="1" applyBorder="1" applyAlignment="1" applyProtection="1">
      <alignment horizontal="left"/>
    </xf>
    <xf numFmtId="0" fontId="9" fillId="0" borderId="0" xfId="0" applyFont="1" applyBorder="1" applyAlignment="1" applyProtection="1">
      <alignment horizontal="left"/>
    </xf>
    <xf numFmtId="0" fontId="2" fillId="0" borderId="10" xfId="0" applyFont="1" applyBorder="1" applyAlignment="1"/>
    <xf numFmtId="0" fontId="0" fillId="0" borderId="0" xfId="0" applyBorder="1" applyAlignment="1" applyProtection="1">
      <alignment vertical="center"/>
    </xf>
    <xf numFmtId="0" fontId="2" fillId="4" borderId="3" xfId="0" applyFont="1" applyFill="1" applyBorder="1" applyAlignment="1" applyProtection="1">
      <alignment horizontal="center" wrapText="1"/>
    </xf>
    <xf numFmtId="0" fontId="2" fillId="4" borderId="7" xfId="0" applyFont="1" applyFill="1" applyBorder="1" applyAlignment="1" applyProtection="1">
      <alignment horizontal="center"/>
    </xf>
    <xf numFmtId="0" fontId="2" fillId="0" borderId="11" xfId="0" applyFont="1" applyBorder="1" applyAlignment="1"/>
    <xf numFmtId="0" fontId="108" fillId="0" borderId="10" xfId="0" applyFont="1" applyBorder="1" applyAlignment="1"/>
    <xf numFmtId="0" fontId="0" fillId="0" borderId="0" xfId="0" applyAlignment="1" applyProtection="1">
      <alignment vertical="center"/>
    </xf>
    <xf numFmtId="0" fontId="2" fillId="0" borderId="5" xfId="0" applyFont="1" applyBorder="1" applyAlignment="1" applyProtection="1">
      <alignment wrapText="1"/>
    </xf>
    <xf numFmtId="0" fontId="2" fillId="0" borderId="10" xfId="0" applyFont="1" applyBorder="1" applyAlignment="1">
      <alignment wrapText="1"/>
    </xf>
    <xf numFmtId="0" fontId="23" fillId="4" borderId="5" xfId="0" applyFont="1" applyFill="1" applyBorder="1" applyAlignment="1" applyProtection="1">
      <alignment vertical="center" wrapText="1"/>
    </xf>
    <xf numFmtId="0" fontId="21" fillId="3" borderId="0" xfId="0" applyFont="1" applyFill="1" applyBorder="1" applyAlignment="1" applyProtection="1">
      <alignment horizontal="left" wrapText="1"/>
    </xf>
    <xf numFmtId="0" fontId="27" fillId="3" borderId="0" xfId="0" applyFont="1" applyFill="1" applyBorder="1" applyAlignment="1" applyProtection="1">
      <alignment horizontal="left" wrapText="1"/>
    </xf>
    <xf numFmtId="0" fontId="2" fillId="0" borderId="10" xfId="0" applyFont="1" applyBorder="1" applyAlignment="1" applyProtection="1"/>
    <xf numFmtId="0" fontId="17" fillId="0" borderId="0" xfId="0" applyFont="1" applyAlignment="1" applyProtection="1">
      <alignment horizontal="center" textRotation="180"/>
    </xf>
    <xf numFmtId="0" fontId="42" fillId="0" borderId="0" xfId="0" applyFont="1" applyBorder="1" applyAlignment="1" applyProtection="1"/>
    <xf numFmtId="0" fontId="33" fillId="0" borderId="0" xfId="0" applyFont="1" applyAlignment="1" applyProtection="1">
      <alignment horizontal="center"/>
    </xf>
    <xf numFmtId="0" fontId="0" fillId="0" borderId="0" xfId="0" applyAlignment="1">
      <alignment horizontal="center"/>
    </xf>
    <xf numFmtId="0" fontId="27" fillId="0" borderId="5" xfId="0" applyFont="1" applyBorder="1" applyAlignment="1" applyProtection="1">
      <alignment horizontal="center" vertical="top" textRotation="180"/>
    </xf>
    <xf numFmtId="0" fontId="0" fillId="0" borderId="5" xfId="0" applyFont="1" applyBorder="1" applyAlignment="1"/>
    <xf numFmtId="0" fontId="27" fillId="0" borderId="5" xfId="0" applyFont="1" applyFill="1" applyBorder="1" applyAlignment="1" applyProtection="1">
      <alignment horizontal="left" vertical="top" textRotation="180"/>
    </xf>
    <xf numFmtId="0" fontId="0" fillId="0" borderId="5" xfId="0" applyBorder="1" applyAlignment="1">
      <alignment horizontal="left" vertical="top" textRotation="180"/>
    </xf>
    <xf numFmtId="0" fontId="0" fillId="0" borderId="5" xfId="0" applyBorder="1" applyAlignment="1"/>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11" fillId="0" borderId="0" xfId="0" applyFont="1" applyBorder="1" applyAlignment="1" applyProtection="1"/>
    <xf numFmtId="0" fontId="2" fillId="3" borderId="3"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 xfId="0" applyFont="1" applyFill="1" applyBorder="1" applyAlignment="1" applyProtection="1">
      <alignment horizontal="center"/>
    </xf>
    <xf numFmtId="0" fontId="2" fillId="3" borderId="2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13" fillId="0" borderId="0" xfId="0" applyFont="1" applyBorder="1" applyAlignment="1" applyProtection="1">
      <alignment horizontal="center" vertical="top" textRotation="180"/>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0" fillId="0" borderId="0" xfId="0" applyFont="1" applyBorder="1" applyAlignment="1" applyProtection="1">
      <alignment wrapText="1"/>
    </xf>
    <xf numFmtId="0" fontId="2" fillId="4" borderId="3"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0" fillId="0" borderId="0" xfId="0" applyFont="1" applyBorder="1" applyAlignment="1" applyProtection="1"/>
    <xf numFmtId="0" fontId="2" fillId="4" borderId="3"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0" fillId="0" borderId="5" xfId="0" applyBorder="1" applyAlignment="1">
      <alignment horizontal="center" vertical="top" textRotation="180"/>
    </xf>
    <xf numFmtId="0" fontId="2" fillId="0" borderId="5" xfId="0" applyFont="1" applyBorder="1" applyAlignment="1" applyProtection="1">
      <alignment vertical="center"/>
      <protection locked="0"/>
    </xf>
    <xf numFmtId="0" fontId="0" fillId="0" borderId="10" xfId="0" applyBorder="1" applyAlignment="1">
      <alignment vertical="center"/>
    </xf>
    <xf numFmtId="0" fontId="20" fillId="0" borderId="12" xfId="0" applyFont="1" applyBorder="1" applyAlignment="1" applyProtection="1"/>
    <xf numFmtId="0" fontId="0" fillId="0" borderId="14" xfId="0" applyBorder="1" applyAlignment="1"/>
    <xf numFmtId="0" fontId="23" fillId="0" borderId="5" xfId="0" applyFont="1" applyBorder="1" applyAlignment="1" applyProtection="1">
      <alignment horizontal="right"/>
    </xf>
    <xf numFmtId="0" fontId="23" fillId="0" borderId="10" xfId="0" applyFont="1" applyBorder="1" applyAlignment="1" applyProtection="1">
      <alignment horizontal="right"/>
    </xf>
    <xf numFmtId="0" fontId="20" fillId="0" borderId="5" xfId="0" applyFont="1" applyBorder="1" applyAlignment="1" applyProtection="1">
      <alignment vertical="center"/>
      <protection locked="0"/>
    </xf>
    <xf numFmtId="0" fontId="2" fillId="0" borderId="6" xfId="0" applyFont="1" applyBorder="1" applyAlignment="1" applyProtection="1">
      <alignment horizontal="left"/>
    </xf>
    <xf numFmtId="0" fontId="20" fillId="0" borderId="12" xfId="0" applyFont="1" applyBorder="1" applyAlignment="1" applyProtection="1">
      <alignment horizontal="center"/>
    </xf>
    <xf numFmtId="0" fontId="20" fillId="0" borderId="6" xfId="0" applyFont="1" applyBorder="1" applyAlignment="1" applyProtection="1">
      <alignment horizontal="center"/>
    </xf>
    <xf numFmtId="0" fontId="33"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20" fillId="4" borderId="3" xfId="0" applyFont="1" applyFill="1" applyBorder="1" applyAlignment="1" applyProtection="1">
      <alignment horizontal="center"/>
    </xf>
    <xf numFmtId="0" fontId="20" fillId="4" borderId="2" xfId="0" applyFont="1" applyFill="1" applyBorder="1" applyAlignment="1" applyProtection="1">
      <alignment horizontal="center"/>
    </xf>
    <xf numFmtId="0" fontId="23" fillId="0" borderId="5" xfId="0" applyFont="1" applyBorder="1" applyAlignment="1" applyProtection="1"/>
    <xf numFmtId="0" fontId="23" fillId="0" borderId="10" xfId="0" applyFont="1" applyBorder="1" applyAlignment="1" applyProtection="1"/>
    <xf numFmtId="0" fontId="91"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0" fillId="0" borderId="12"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90" fillId="0" borderId="0" xfId="0" applyFont="1" applyBorder="1" applyAlignment="1">
      <alignment horizontal="left" vertical="top" textRotation="180"/>
    </xf>
    <xf numFmtId="0" fontId="34" fillId="0" borderId="12" xfId="0" applyFont="1" applyBorder="1" applyAlignment="1" applyProtection="1">
      <alignment horizontal="center"/>
    </xf>
    <xf numFmtId="0" fontId="112" fillId="0" borderId="14" xfId="0" applyFont="1" applyBorder="1" applyAlignment="1">
      <alignment horizontal="center"/>
    </xf>
    <xf numFmtId="0" fontId="27" fillId="0" borderId="0" xfId="0" applyFont="1" applyBorder="1" applyAlignment="1" applyProtection="1">
      <alignment horizontal="right" textRotation="180"/>
    </xf>
    <xf numFmtId="0" fontId="65" fillId="0" borderId="5" xfId="0" applyFont="1" applyBorder="1" applyAlignment="1" applyProtection="1">
      <alignment horizontal="left" vertical="top" textRotation="180"/>
    </xf>
    <xf numFmtId="0" fontId="2" fillId="0" borderId="6" xfId="0" applyFont="1" applyBorder="1" applyAlignment="1" applyProtection="1">
      <alignment vertical="top" wrapText="1"/>
    </xf>
    <xf numFmtId="0" fontId="2" fillId="9" borderId="22"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167" fontId="2" fillId="9" borderId="22" xfId="0" applyNumberFormat="1" applyFont="1" applyFill="1" applyBorder="1" applyAlignment="1" applyProtection="1">
      <alignment horizontal="center" vertical="center" textRotation="180" wrapText="1"/>
    </xf>
    <xf numFmtId="167" fontId="2" fillId="9" borderId="13" xfId="0" applyNumberFormat="1" applyFont="1" applyFill="1" applyBorder="1" applyAlignment="1" applyProtection="1">
      <alignment horizontal="center" vertical="center" textRotation="180" wrapText="1"/>
    </xf>
    <xf numFmtId="0" fontId="2" fillId="9" borderId="23"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167" fontId="2" fillId="9" borderId="34" xfId="0" applyNumberFormat="1" applyFont="1" applyFill="1" applyBorder="1" applyAlignment="1" applyProtection="1">
      <alignment horizontal="center" vertical="center" textRotation="180" wrapText="1"/>
    </xf>
    <xf numFmtId="167" fontId="2" fillId="9" borderId="17" xfId="0" applyNumberFormat="1" applyFont="1" applyFill="1" applyBorder="1" applyAlignment="1" applyProtection="1">
      <alignment horizontal="center" vertical="center" textRotation="180" wrapText="1"/>
    </xf>
    <xf numFmtId="0" fontId="2" fillId="9" borderId="22" xfId="0" applyFont="1" applyFill="1" applyBorder="1" applyAlignment="1" applyProtection="1">
      <alignment horizontal="center" vertical="center" textRotation="180" wrapText="1"/>
    </xf>
    <xf numFmtId="0" fontId="2" fillId="9" borderId="13" xfId="0" applyFont="1" applyFill="1" applyBorder="1" applyAlignment="1" applyProtection="1">
      <alignment horizontal="center" vertical="center" textRotation="180" wrapText="1"/>
    </xf>
    <xf numFmtId="0" fontId="11" fillId="11" borderId="32" xfId="0" applyFont="1" applyFill="1" applyBorder="1" applyAlignment="1" applyProtection="1">
      <alignment horizontal="center" vertical="center" wrapText="1"/>
    </xf>
    <xf numFmtId="0" fontId="11" fillId="11" borderId="30" xfId="0" applyFont="1" applyFill="1" applyBorder="1" applyAlignment="1" applyProtection="1">
      <alignment horizontal="center" vertical="center"/>
    </xf>
    <xf numFmtId="0" fontId="42" fillId="10" borderId="13" xfId="0" applyFont="1" applyFill="1" applyBorder="1" applyAlignment="1">
      <alignment horizontal="center" vertical="center" wrapText="1"/>
    </xf>
    <xf numFmtId="0" fontId="86" fillId="0" borderId="5" xfId="0" applyFont="1" applyBorder="1" applyAlignment="1">
      <alignment horizontal="left" vertical="top" textRotation="180"/>
    </xf>
    <xf numFmtId="0" fontId="23" fillId="0" borderId="0" xfId="0" applyFont="1" applyBorder="1" applyAlignment="1" applyProtection="1">
      <alignment horizontal="center" vertical="center" textRotation="180"/>
    </xf>
    <xf numFmtId="0" fontId="5" fillId="0" borderId="0" xfId="0" applyFont="1" applyBorder="1" applyAlignment="1" applyProtection="1">
      <alignment horizontal="center" vertical="center"/>
    </xf>
    <xf numFmtId="0" fontId="75" fillId="0" borderId="0" xfId="0" applyFont="1" applyBorder="1" applyAlignment="1">
      <alignment horizontal="left" wrapText="1"/>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2" fillId="0" borderId="2" xfId="0" applyFont="1" applyBorder="1" applyAlignment="1" applyProtection="1">
      <alignment horizontal="left" wrapText="1"/>
      <protection locked="0"/>
    </xf>
    <xf numFmtId="0" fontId="42" fillId="12" borderId="33" xfId="0" applyFont="1" applyFill="1" applyBorder="1" applyAlignment="1">
      <alignment horizontal="center" vertical="center"/>
    </xf>
    <xf numFmtId="167" fontId="2" fillId="0" borderId="0" xfId="0" applyNumberFormat="1" applyFont="1" applyBorder="1" applyAlignment="1" applyProtection="1">
      <alignment vertical="center"/>
    </xf>
    <xf numFmtId="0" fontId="20" fillId="0" borderId="0" xfId="0" applyFont="1" applyFill="1" applyBorder="1" applyAlignment="1" applyProtection="1"/>
    <xf numFmtId="0" fontId="39" fillId="0" borderId="5" xfId="0" applyFont="1" applyBorder="1" applyAlignment="1" applyProtection="1"/>
    <xf numFmtId="0" fontId="2" fillId="0" borderId="12" xfId="0" applyFont="1" applyBorder="1" applyAlignment="1" applyProtection="1">
      <alignment horizontal="left" wrapText="1"/>
    </xf>
    <xf numFmtId="0" fontId="2" fillId="0" borderId="6" xfId="0" applyFont="1" applyBorder="1" applyAlignment="1" applyProtection="1">
      <alignment horizontal="left" wrapText="1"/>
    </xf>
    <xf numFmtId="0" fontId="2" fillId="0" borderId="14" xfId="0" applyFont="1" applyBorder="1" applyAlignment="1" applyProtection="1">
      <alignment horizontal="left" wrapText="1"/>
    </xf>
    <xf numFmtId="0" fontId="23" fillId="0" borderId="23" xfId="0" applyFont="1" applyBorder="1" applyAlignment="1" applyProtection="1">
      <alignment horizontal="left"/>
    </xf>
    <xf numFmtId="0" fontId="42" fillId="0" borderId="1" xfId="0" applyFont="1" applyBorder="1" applyAlignment="1">
      <alignment horizontal="left"/>
    </xf>
    <xf numFmtId="0" fontId="42" fillId="0" borderId="11" xfId="0" applyFont="1" applyBorder="1" applyAlignment="1">
      <alignment horizontal="left"/>
    </xf>
    <xf numFmtId="0" fontId="20" fillId="0" borderId="5" xfId="0" applyFont="1" applyBorder="1" applyAlignment="1" applyProtection="1"/>
    <xf numFmtId="0" fontId="42" fillId="0" borderId="10" xfId="0" applyFont="1" applyBorder="1" applyAlignment="1">
      <alignment horizontal="right"/>
    </xf>
    <xf numFmtId="0" fontId="2" fillId="0" borderId="5" xfId="0" applyFont="1" applyBorder="1" applyAlignment="1" applyProtection="1">
      <alignment horizontal="right"/>
    </xf>
    <xf numFmtId="0" fontId="75" fillId="0" borderId="0" xfId="0" applyFont="1" applyBorder="1" applyAlignment="1">
      <alignment horizontal="right"/>
    </xf>
    <xf numFmtId="0" fontId="75" fillId="0" borderId="10" xfId="0" applyFont="1" applyBorder="1" applyAlignment="1">
      <alignment horizontal="right"/>
    </xf>
    <xf numFmtId="0" fontId="75" fillId="0" borderId="0" xfId="0" applyFont="1" applyBorder="1" applyAlignment="1">
      <alignment wrapText="1"/>
    </xf>
    <xf numFmtId="0" fontId="75" fillId="0" borderId="10" xfId="0" applyFont="1" applyBorder="1" applyAlignment="1">
      <alignment wrapText="1"/>
    </xf>
    <xf numFmtId="0" fontId="2" fillId="0" borderId="5" xfId="0" applyFont="1" applyBorder="1" applyAlignment="1">
      <alignment horizontal="right"/>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23" fillId="0" borderId="10" xfId="0" applyFont="1" applyBorder="1" applyAlignment="1" applyProtection="1">
      <alignment horizontal="left"/>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42" fillId="0" borderId="0" xfId="0" applyFont="1" applyAlignment="1">
      <alignment vertical="center"/>
    </xf>
    <xf numFmtId="0" fontId="20" fillId="0" borderId="6" xfId="0" applyFont="1" applyBorder="1" applyAlignment="1" applyProtection="1"/>
    <xf numFmtId="0" fontId="20" fillId="0" borderId="14" xfId="0" applyFont="1" applyBorder="1" applyAlignment="1" applyProtection="1"/>
    <xf numFmtId="0" fontId="2" fillId="4" borderId="8" xfId="0" applyFont="1" applyFill="1" applyBorder="1" applyAlignment="1" applyProtection="1">
      <alignment horizontal="center" vertical="center" wrapText="1"/>
    </xf>
    <xf numFmtId="0" fontId="39" fillId="0" borderId="23" xfId="0" applyFont="1" applyBorder="1" applyAlignment="1" applyProtection="1">
      <alignment horizontal="left"/>
    </xf>
    <xf numFmtId="0" fontId="39" fillId="0" borderId="11" xfId="0" applyFont="1" applyBorder="1" applyAlignment="1" applyProtection="1">
      <alignment horizontal="left"/>
    </xf>
    <xf numFmtId="0" fontId="9" fillId="0" borderId="0" xfId="0" applyFont="1" applyBorder="1" applyAlignment="1" applyProtection="1">
      <alignment horizontal="center"/>
    </xf>
    <xf numFmtId="0" fontId="2" fillId="0" borderId="0" xfId="0" applyFont="1" applyBorder="1" applyAlignment="1" applyProtection="1">
      <alignment horizontal="center"/>
    </xf>
    <xf numFmtId="0" fontId="2" fillId="4" borderId="8" xfId="0" applyFont="1" applyFill="1" applyBorder="1" applyAlignment="1" applyProtection="1">
      <alignment horizontal="center" vertical="center"/>
    </xf>
    <xf numFmtId="44" fontId="2" fillId="4" borderId="8" xfId="2" applyFont="1" applyFill="1" applyBorder="1" applyAlignment="1" applyProtection="1">
      <alignment horizontal="center" wrapText="1"/>
    </xf>
    <xf numFmtId="44" fontId="2" fillId="4" borderId="8" xfId="2" applyFont="1" applyFill="1" applyBorder="1" applyAlignment="1" applyProtection="1">
      <alignment horizontal="center"/>
    </xf>
    <xf numFmtId="0" fontId="39" fillId="0" borderId="5" xfId="0" applyFont="1" applyBorder="1" applyAlignment="1" applyProtection="1">
      <alignment horizontal="left"/>
    </xf>
    <xf numFmtId="0" fontId="83" fillId="0" borderId="0" xfId="0" applyFont="1" applyBorder="1" applyAlignment="1"/>
    <xf numFmtId="0" fontId="83" fillId="0" borderId="10" xfId="0" applyFont="1" applyBorder="1" applyAlignment="1"/>
    <xf numFmtId="0" fontId="42" fillId="0" borderId="0" xfId="0" applyFont="1" applyFill="1" applyBorder="1" applyAlignment="1" applyProtection="1"/>
    <xf numFmtId="0" fontId="2" fillId="3" borderId="3"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108" fillId="0" borderId="0" xfId="0" applyFont="1" applyBorder="1" applyAlignment="1"/>
    <xf numFmtId="0" fontId="5"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39" fillId="0" borderId="0" xfId="0" applyFont="1" applyBorder="1" applyAlignment="1" applyProtection="1"/>
    <xf numFmtId="0" fontId="39" fillId="0" borderId="10" xfId="0" applyFont="1" applyBorder="1" applyAlignment="1" applyProtection="1"/>
    <xf numFmtId="0" fontId="2" fillId="0" borderId="12" xfId="0" applyFont="1" applyBorder="1" applyAlignment="1" applyProtection="1">
      <alignment horizontal="center"/>
    </xf>
    <xf numFmtId="0" fontId="2" fillId="0" borderId="6" xfId="0" applyFont="1" applyBorder="1" applyAlignment="1" applyProtection="1">
      <alignment horizontal="center"/>
    </xf>
    <xf numFmtId="0" fontId="2" fillId="0" borderId="14" xfId="0" applyFont="1" applyBorder="1" applyAlignment="1" applyProtection="1">
      <alignment horizontal="center"/>
    </xf>
    <xf numFmtId="0" fontId="39" fillId="0" borderId="23" xfId="0" applyFont="1" applyBorder="1" applyAlignment="1" applyProtection="1"/>
    <xf numFmtId="0" fontId="39" fillId="0" borderId="1" xfId="0" applyFont="1" applyBorder="1" applyAlignment="1" applyProtection="1"/>
    <xf numFmtId="0" fontId="39" fillId="0" borderId="11" xfId="0" applyFont="1" applyBorder="1" applyAlignment="1" applyProtection="1"/>
    <xf numFmtId="0" fontId="108" fillId="0" borderId="0" xfId="0" applyFont="1" applyBorder="1" applyAlignment="1" applyProtection="1"/>
    <xf numFmtId="0" fontId="113" fillId="0" borderId="5" xfId="0" applyFont="1" applyBorder="1" applyAlignment="1" applyProtection="1">
      <alignment horizontal="center" vertical="top" textRotation="180"/>
    </xf>
    <xf numFmtId="0" fontId="0" fillId="0" borderId="5" xfId="0" applyBorder="1" applyAlignment="1">
      <alignment horizontal="left" vertical="top"/>
    </xf>
    <xf numFmtId="0" fontId="11" fillId="0" borderId="5" xfId="0" applyFont="1" applyBorder="1" applyAlignment="1" applyProtection="1">
      <alignment wrapText="1"/>
      <protection locked="0"/>
    </xf>
    <xf numFmtId="0" fontId="11" fillId="0" borderId="0" xfId="0" applyFont="1" applyBorder="1" applyAlignment="1" applyProtection="1">
      <alignment wrapText="1"/>
      <protection locked="0"/>
    </xf>
    <xf numFmtId="0" fontId="11" fillId="0" borderId="12" xfId="0" applyFont="1" applyBorder="1" applyAlignment="1" applyProtection="1">
      <alignment wrapText="1"/>
      <protection locked="0"/>
    </xf>
    <xf numFmtId="0" fontId="11" fillId="0" borderId="6" xfId="0" applyFont="1" applyBorder="1" applyAlignment="1" applyProtection="1">
      <alignment wrapText="1"/>
      <protection locked="0"/>
    </xf>
    <xf numFmtId="0" fontId="0" fillId="0" borderId="6" xfId="0" applyFont="1" applyBorder="1" applyAlignment="1" applyProtection="1">
      <alignment wrapText="1"/>
      <protection locked="0"/>
    </xf>
    <xf numFmtId="0" fontId="0" fillId="0" borderId="14"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10" xfId="0" applyFont="1" applyBorder="1" applyAlignment="1" applyProtection="1">
      <alignment wrapText="1"/>
      <protection locked="0"/>
    </xf>
    <xf numFmtId="0" fontId="11" fillId="0" borderId="5" xfId="0" applyFont="1" applyBorder="1" applyAlignment="1" applyProtection="1">
      <alignment horizontal="left"/>
    </xf>
    <xf numFmtId="0" fontId="0" fillId="0" borderId="0" xfId="0" applyFont="1" applyAlignment="1"/>
    <xf numFmtId="0" fontId="0" fillId="0" borderId="10" xfId="0" applyFont="1" applyBorder="1" applyAlignment="1"/>
    <xf numFmtId="0" fontId="11" fillId="0" borderId="5" xfId="0" applyFont="1" applyBorder="1" applyAlignment="1" applyProtection="1"/>
    <xf numFmtId="0" fontId="88" fillId="0" borderId="0" xfId="0" applyFont="1" applyAlignment="1"/>
    <xf numFmtId="0" fontId="88" fillId="0" borderId="10" xfId="0" applyFont="1" applyBorder="1" applyAlignment="1"/>
    <xf numFmtId="0" fontId="11" fillId="0" borderId="3" xfId="0" applyFont="1" applyBorder="1" applyAlignment="1" applyProtection="1">
      <alignment horizontal="right"/>
    </xf>
    <xf numFmtId="0" fontId="42" fillId="0" borderId="7" xfId="0" applyFont="1" applyBorder="1" applyAlignment="1">
      <alignment horizontal="right"/>
    </xf>
    <xf numFmtId="0" fontId="42" fillId="0" borderId="2" xfId="0" applyFont="1" applyBorder="1" applyAlignment="1">
      <alignment horizontal="right"/>
    </xf>
    <xf numFmtId="0" fontId="17" fillId="0" borderId="0" xfId="0" applyFont="1" applyBorder="1" applyAlignment="1" applyProtection="1">
      <alignment horizontal="center" vertical="top" textRotation="180"/>
    </xf>
    <xf numFmtId="0" fontId="88" fillId="0" borderId="0" xfId="0" applyFont="1" applyAlignment="1">
      <alignment horizontal="center" vertical="top"/>
    </xf>
    <xf numFmtId="0" fontId="25" fillId="0" borderId="0" xfId="0" applyFont="1" applyBorder="1" applyAlignment="1" applyProtection="1">
      <alignment horizontal="center"/>
    </xf>
    <xf numFmtId="0" fontId="26" fillId="0" borderId="0" xfId="0" applyFont="1" applyBorder="1" applyAlignment="1" applyProtection="1">
      <alignment horizontal="right"/>
    </xf>
    <xf numFmtId="0" fontId="27" fillId="0" borderId="0" xfId="0" applyFont="1" applyBorder="1" applyAlignment="1" applyProtection="1">
      <alignment horizontal="right"/>
    </xf>
    <xf numFmtId="0" fontId="27" fillId="0" borderId="5" xfId="0" applyFont="1" applyFill="1" applyBorder="1" applyAlignment="1" applyProtection="1">
      <alignment horizontal="center" vertical="top" textRotation="180"/>
    </xf>
    <xf numFmtId="0" fontId="11" fillId="4" borderId="8" xfId="0" applyFont="1" applyFill="1" applyBorder="1" applyAlignment="1" applyProtection="1">
      <alignment horizontal="center"/>
    </xf>
    <xf numFmtId="0" fontId="8" fillId="11" borderId="23" xfId="0" applyFont="1" applyFill="1" applyBorder="1" applyAlignment="1" applyProtection="1">
      <alignment horizontal="center" vertical="center" wrapText="1"/>
    </xf>
    <xf numFmtId="0" fontId="111" fillId="0" borderId="1" xfId="0" applyFont="1" applyBorder="1" applyAlignment="1">
      <alignment horizontal="center" vertical="center" wrapText="1"/>
    </xf>
    <xf numFmtId="0" fontId="111" fillId="0" borderId="11" xfId="0" applyFont="1" applyBorder="1" applyAlignment="1">
      <alignment horizontal="center" vertical="center" wrapText="1"/>
    </xf>
    <xf numFmtId="0" fontId="111" fillId="0" borderId="12" xfId="0" applyFont="1" applyBorder="1" applyAlignment="1">
      <alignment horizontal="center" vertical="center" wrapText="1"/>
    </xf>
    <xf numFmtId="0" fontId="111" fillId="0" borderId="6" xfId="0" applyFont="1" applyBorder="1" applyAlignment="1">
      <alignment horizontal="center" vertical="center" wrapText="1"/>
    </xf>
    <xf numFmtId="0" fontId="111" fillId="0" borderId="14" xfId="0" applyFont="1" applyBorder="1" applyAlignment="1">
      <alignment horizontal="center" vertical="center" wrapText="1"/>
    </xf>
    <xf numFmtId="0" fontId="0" fillId="0" borderId="8" xfId="0" applyFont="1" applyBorder="1" applyAlignment="1">
      <alignment horizont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0" xfId="0" applyFont="1" applyBorder="1" applyAlignment="1"/>
    <xf numFmtId="0" fontId="24" fillId="0" borderId="0" xfId="0" applyFont="1" applyBorder="1" applyAlignment="1" applyProtection="1">
      <alignment horizontal="center"/>
    </xf>
    <xf numFmtId="0" fontId="96" fillId="10" borderId="3" xfId="0" applyFont="1" applyFill="1" applyBorder="1" applyAlignment="1">
      <alignment horizontal="center" vertical="top" wrapText="1"/>
    </xf>
    <xf numFmtId="0" fontId="96" fillId="10" borderId="7" xfId="0" applyFont="1" applyFill="1" applyBorder="1" applyAlignment="1">
      <alignment horizontal="center" vertical="top" wrapText="1"/>
    </xf>
    <xf numFmtId="0" fontId="96" fillId="10" borderId="2" xfId="0" applyFont="1" applyFill="1" applyBorder="1" applyAlignment="1">
      <alignment horizontal="center" vertical="top" wrapText="1"/>
    </xf>
    <xf numFmtId="0" fontId="11" fillId="10" borderId="23" xfId="0" applyFont="1" applyFill="1" applyBorder="1" applyAlignment="1">
      <alignment horizontal="center" vertical="center" wrapText="1"/>
    </xf>
    <xf numFmtId="0" fontId="42" fillId="0" borderId="5" xfId="0" applyFont="1" applyBorder="1" applyAlignment="1"/>
    <xf numFmtId="0" fontId="42" fillId="0" borderId="12" xfId="0" applyFont="1" applyBorder="1" applyAlignment="1"/>
    <xf numFmtId="0" fontId="11" fillId="10" borderId="3" xfId="0" applyFont="1" applyFill="1" applyBorder="1" applyAlignment="1" applyProtection="1">
      <alignment horizontal="center" vertical="center" wrapText="1"/>
    </xf>
    <xf numFmtId="0" fontId="11" fillId="0" borderId="7" xfId="0" applyFont="1" applyBorder="1" applyAlignment="1">
      <alignment horizontal="center" vertical="center" wrapText="1"/>
    </xf>
    <xf numFmtId="0" fontId="11" fillId="0" borderId="0" xfId="0" applyFont="1" applyAlignment="1"/>
    <xf numFmtId="0" fontId="11" fillId="0" borderId="10" xfId="0" applyFont="1" applyBorder="1" applyAlignment="1"/>
    <xf numFmtId="0" fontId="11" fillId="9" borderId="22" xfId="0" applyFont="1" applyFill="1" applyBorder="1" applyAlignment="1" applyProtection="1">
      <alignment horizontal="center" vertical="center" wrapText="1"/>
    </xf>
    <xf numFmtId="0" fontId="42" fillId="0" borderId="19" xfId="0" applyFont="1" applyBorder="1" applyAlignment="1">
      <alignment horizontal="center" vertical="center" wrapText="1"/>
    </xf>
    <xf numFmtId="0" fontId="42" fillId="0" borderId="13" xfId="0" applyFont="1" applyBorder="1" applyAlignment="1">
      <alignment horizontal="center" vertical="center" wrapText="1"/>
    </xf>
    <xf numFmtId="0" fontId="11" fillId="4" borderId="3"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2" xfId="0" applyFont="1" applyFill="1" applyBorder="1" applyAlignment="1" applyProtection="1">
      <alignment horizontal="center"/>
    </xf>
    <xf numFmtId="0" fontId="11" fillId="0" borderId="23" xfId="0" applyFont="1" applyBorder="1" applyAlignment="1" applyProtection="1">
      <alignment horizontal="left"/>
    </xf>
    <xf numFmtId="0" fontId="0" fillId="0" borderId="1" xfId="0" applyFont="1" applyBorder="1" applyAlignment="1"/>
    <xf numFmtId="0" fontId="0" fillId="0" borderId="11" xfId="0" applyFont="1" applyBorder="1" applyAlignment="1"/>
    <xf numFmtId="0" fontId="27" fillId="0" borderId="0" xfId="0" applyFont="1" applyBorder="1" applyAlignment="1" applyProtection="1">
      <alignment horizontal="center" vertical="center"/>
    </xf>
    <xf numFmtId="0" fontId="4" fillId="0" borderId="0" xfId="0" applyFont="1" applyBorder="1" applyAlignment="1"/>
    <xf numFmtId="0" fontId="27" fillId="0" borderId="0" xfId="0" applyFont="1" applyBorder="1" applyAlignment="1" applyProtection="1">
      <alignment horizontal="left" vertical="top"/>
    </xf>
    <xf numFmtId="0" fontId="27" fillId="0" borderId="0" xfId="0" applyFont="1" applyBorder="1" applyAlignment="1" applyProtection="1"/>
    <xf numFmtId="0" fontId="42" fillId="0" borderId="0" xfId="0" applyFont="1" applyAlignment="1">
      <alignment textRotation="180"/>
    </xf>
    <xf numFmtId="0" fontId="42" fillId="0" borderId="0" xfId="0" applyFont="1" applyBorder="1" applyAlignment="1">
      <alignment horizontal="left" textRotation="180"/>
    </xf>
    <xf numFmtId="0" fontId="11" fillId="0" borderId="0" xfId="0" applyFont="1" applyAlignment="1">
      <alignment horizontal="center"/>
    </xf>
    <xf numFmtId="0" fontId="4" fillId="0" borderId="28" xfId="0" applyFont="1" applyBorder="1" applyAlignment="1" applyProtection="1">
      <alignment horizontal="center"/>
    </xf>
    <xf numFmtId="0" fontId="4" fillId="0" borderId="27" xfId="0" applyFont="1" applyBorder="1" applyAlignment="1"/>
    <xf numFmtId="0" fontId="4" fillId="0" borderId="26" xfId="0" applyFont="1" applyBorder="1" applyAlignment="1"/>
    <xf numFmtId="0" fontId="4" fillId="0" borderId="6" xfId="0" applyFont="1" applyBorder="1" applyAlignment="1" applyProtection="1">
      <alignment horizontal="center"/>
    </xf>
    <xf numFmtId="0" fontId="77" fillId="0" borderId="6" xfId="0" applyFont="1" applyBorder="1" applyAlignment="1"/>
    <xf numFmtId="0" fontId="77" fillId="0" borderId="14" xfId="0" applyFont="1" applyBorder="1" applyAlignment="1"/>
    <xf numFmtId="0" fontId="45" fillId="4" borderId="23" xfId="0" applyFont="1" applyFill="1" applyBorder="1" applyAlignment="1" applyProtection="1">
      <alignment horizontal="center" vertical="center" wrapText="1"/>
    </xf>
    <xf numFmtId="0" fontId="45" fillId="3" borderId="11" xfId="0" applyFont="1" applyFill="1" applyBorder="1" applyAlignment="1" applyProtection="1">
      <alignment horizontal="center" vertical="center"/>
    </xf>
    <xf numFmtId="0" fontId="45" fillId="3" borderId="12" xfId="0" applyFont="1" applyFill="1" applyBorder="1" applyAlignment="1">
      <alignment horizontal="center" vertical="center"/>
    </xf>
    <xf numFmtId="0" fontId="45" fillId="3" borderId="14" xfId="0" applyFont="1" applyFill="1" applyBorder="1" applyAlignment="1">
      <alignment horizontal="center" vertical="center"/>
    </xf>
    <xf numFmtId="0" fontId="27" fillId="0" borderId="5" xfId="0" applyFont="1" applyBorder="1" applyAlignment="1" applyProtection="1"/>
    <xf numFmtId="0" fontId="27" fillId="0" borderId="10" xfId="0" applyFont="1" applyBorder="1" applyAlignment="1" applyProtection="1"/>
    <xf numFmtId="0" fontId="76" fillId="4" borderId="3" xfId="0" applyFont="1" applyFill="1" applyBorder="1" applyAlignment="1" applyProtection="1">
      <alignment horizontal="center" vertical="center" wrapText="1"/>
    </xf>
    <xf numFmtId="0" fontId="76" fillId="4" borderId="7" xfId="0" applyFont="1" applyFill="1" applyBorder="1" applyAlignment="1" applyProtection="1">
      <alignment horizontal="center" vertical="center" wrapText="1"/>
    </xf>
    <xf numFmtId="0" fontId="76" fillId="4" borderId="2" xfId="0" applyFont="1" applyFill="1" applyBorder="1" applyAlignment="1" applyProtection="1">
      <alignment horizontal="center" vertical="center" wrapText="1"/>
    </xf>
    <xf numFmtId="0" fontId="45" fillId="4" borderId="22" xfId="0" applyFont="1" applyFill="1" applyBorder="1" applyAlignment="1" applyProtection="1">
      <alignment horizontal="center" vertical="center" wrapText="1"/>
    </xf>
    <xf numFmtId="0" fontId="45" fillId="3" borderId="13" xfId="0" applyFont="1" applyFill="1" applyBorder="1" applyAlignment="1">
      <alignment horizontal="center" vertical="center" wrapText="1"/>
    </xf>
    <xf numFmtId="0" fontId="33" fillId="0" borderId="0" xfId="0" applyFont="1" applyBorder="1" applyAlignment="1" applyProtection="1">
      <alignment horizontal="left"/>
    </xf>
    <xf numFmtId="0" fontId="11" fillId="0" borderId="0" xfId="0" applyFont="1" applyBorder="1" applyAlignment="1"/>
    <xf numFmtId="0" fontId="27" fillId="0" borderId="5" xfId="0" applyFont="1" applyBorder="1" applyAlignment="1" applyProtection="1">
      <alignment horizontal="center"/>
    </xf>
    <xf numFmtId="0" fontId="27" fillId="0" borderId="10" xfId="0" applyFont="1" applyBorder="1" applyAlignment="1" applyProtection="1">
      <alignment horizontal="center"/>
    </xf>
    <xf numFmtId="0" fontId="39" fillId="0" borderId="23" xfId="0" applyFont="1" applyBorder="1" applyAlignment="1" applyProtection="1">
      <alignment horizontal="center"/>
    </xf>
    <xf numFmtId="0" fontId="23" fillId="0" borderId="11" xfId="0" applyFont="1" applyBorder="1" applyAlignment="1" applyProtection="1">
      <alignment horizontal="center"/>
    </xf>
    <xf numFmtId="0" fontId="27" fillId="0" borderId="5" xfId="0" applyFont="1" applyBorder="1" applyAlignment="1" applyProtection="1">
      <alignment horizontal="center" vertical="top" wrapText="1"/>
    </xf>
    <xf numFmtId="0" fontId="27" fillId="0" borderId="10" xfId="0" applyFont="1" applyBorder="1" applyAlignment="1" applyProtection="1">
      <alignment horizontal="center" vertical="top" wrapText="1"/>
    </xf>
    <xf numFmtId="0" fontId="39" fillId="0" borderId="5" xfId="0" applyFont="1" applyBorder="1" applyAlignment="1" applyProtection="1">
      <alignment horizontal="center"/>
    </xf>
    <xf numFmtId="0" fontId="23" fillId="0" borderId="10" xfId="0" applyFont="1" applyBorder="1" applyAlignment="1" applyProtection="1">
      <alignment horizontal="center"/>
    </xf>
    <xf numFmtId="0" fontId="27" fillId="11" borderId="0" xfId="0" applyFont="1" applyFill="1" applyBorder="1" applyAlignment="1" applyProtection="1">
      <alignment horizontal="left" vertical="top" wrapText="1"/>
    </xf>
    <xf numFmtId="0" fontId="42" fillId="12" borderId="0" xfId="0" applyFont="1" applyFill="1" applyAlignment="1">
      <alignment wrapText="1"/>
    </xf>
    <xf numFmtId="0" fontId="44" fillId="0" borderId="0" xfId="0" applyFont="1" applyBorder="1" applyAlignment="1" applyProtection="1">
      <alignment horizontal="center"/>
    </xf>
    <xf numFmtId="0" fontId="27" fillId="0" borderId="12" xfId="0" applyFont="1" applyBorder="1" applyAlignment="1" applyProtection="1"/>
    <xf numFmtId="0" fontId="27" fillId="0" borderId="14" xfId="0" applyFont="1" applyBorder="1" applyAlignment="1" applyProtection="1"/>
    <xf numFmtId="3" fontId="21" fillId="0" borderId="3" xfId="3" applyNumberFormat="1" applyFont="1" applyBorder="1" applyAlignment="1" applyProtection="1">
      <alignment horizontal="center"/>
    </xf>
    <xf numFmtId="0" fontId="27" fillId="0" borderId="2" xfId="0" applyFont="1" applyBorder="1" applyAlignment="1">
      <alignment horizontal="center"/>
    </xf>
    <xf numFmtId="0" fontId="27" fillId="0" borderId="5" xfId="0" applyFont="1" applyBorder="1" applyAlignment="1" applyProtection="1">
      <alignment vertical="top" wrapText="1"/>
    </xf>
    <xf numFmtId="0" fontId="27" fillId="0" borderId="10" xfId="0" applyFont="1" applyBorder="1" applyAlignment="1" applyProtection="1">
      <alignment vertical="top"/>
    </xf>
    <xf numFmtId="0" fontId="27" fillId="0" borderId="5" xfId="0" applyFont="1" applyBorder="1" applyAlignment="1" applyProtection="1">
      <alignment wrapText="1"/>
    </xf>
    <xf numFmtId="0" fontId="4" fillId="0" borderId="6" xfId="0" applyFont="1" applyBorder="1" applyAlignment="1"/>
    <xf numFmtId="0" fontId="4" fillId="0" borderId="0" xfId="0" applyFont="1" applyAlignment="1">
      <alignment horizontal="right"/>
    </xf>
    <xf numFmtId="0" fontId="27" fillId="0" borderId="12" xfId="0" applyFont="1" applyBorder="1" applyAlignment="1" applyProtection="1">
      <alignment horizontal="center"/>
    </xf>
    <xf numFmtId="0" fontId="27" fillId="0" borderId="14" xfId="0" applyFont="1" applyBorder="1" applyAlignment="1" applyProtection="1">
      <alignment horizontal="center"/>
    </xf>
    <xf numFmtId="0" fontId="2" fillId="0" borderId="5" xfId="0" applyFont="1" applyBorder="1" applyAlignment="1" applyProtection="1">
      <alignment wrapText="1"/>
      <protection locked="0"/>
    </xf>
    <xf numFmtId="0" fontId="0" fillId="0" borderId="10" xfId="0" applyBorder="1" applyAlignment="1">
      <alignment wrapText="1"/>
    </xf>
    <xf numFmtId="0" fontId="2" fillId="0" borderId="12" xfId="0" applyFont="1" applyBorder="1" applyAlignment="1" applyProtection="1">
      <alignment wrapText="1"/>
      <protection locked="0"/>
    </xf>
    <xf numFmtId="0" fontId="0" fillId="0" borderId="14" xfId="0" applyBorder="1" applyAlignment="1">
      <alignment wrapText="1"/>
    </xf>
    <xf numFmtId="0" fontId="0" fillId="0" borderId="6" xfId="0" applyBorder="1" applyAlignment="1">
      <alignment wrapText="1"/>
    </xf>
    <xf numFmtId="0" fontId="110" fillId="0" borderId="0" xfId="0" applyFont="1" applyAlignment="1">
      <alignment horizontal="center" vertical="center" textRotation="180"/>
    </xf>
    <xf numFmtId="0" fontId="90" fillId="0" borderId="0" xfId="0" applyFont="1" applyBorder="1" applyAlignment="1" applyProtection="1"/>
    <xf numFmtId="0" fontId="2" fillId="0" borderId="0" xfId="0" applyFont="1" applyFill="1" applyBorder="1" applyAlignment="1" applyProtection="1">
      <alignment horizontal="center"/>
    </xf>
    <xf numFmtId="0" fontId="0" fillId="0" borderId="0" xfId="0" applyBorder="1" applyAlignment="1">
      <alignment horizontal="center"/>
    </xf>
    <xf numFmtId="0" fontId="42" fillId="0" borderId="2" xfId="0" applyFont="1" applyBorder="1" applyAlignment="1">
      <alignment horizontal="center" wrapText="1"/>
    </xf>
    <xf numFmtId="0" fontId="23" fillId="4" borderId="22"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23" fillId="0" borderId="13" xfId="0" applyFont="1" applyBorder="1" applyAlignment="1">
      <alignment horizontal="center" vertical="center" wrapText="1"/>
    </xf>
    <xf numFmtId="0" fontId="11" fillId="0" borderId="0" xfId="0" applyFont="1" applyBorder="1" applyAlignment="1" applyProtection="1">
      <alignment horizontal="center"/>
    </xf>
    <xf numFmtId="0" fontId="21" fillId="0" borderId="0" xfId="0" applyFont="1" applyBorder="1" applyAlignment="1" applyProtection="1">
      <alignment horizontal="left" vertical="center" textRotation="180"/>
    </xf>
    <xf numFmtId="0" fontId="119" fillId="0" borderId="0" xfId="0" applyFont="1" applyAlignment="1">
      <alignment horizontal="left" vertical="center" textRotation="180"/>
    </xf>
    <xf numFmtId="0" fontId="4" fillId="0" borderId="0" xfId="0" applyFont="1" applyBorder="1" applyAlignment="1" applyProtection="1">
      <alignment horizontal="right"/>
    </xf>
    <xf numFmtId="0" fontId="24" fillId="0" borderId="0" xfId="0" applyFont="1" applyBorder="1" applyAlignment="1" applyProtection="1">
      <alignment horizontal="center" vertical="center"/>
    </xf>
    <xf numFmtId="0" fontId="17" fillId="0" borderId="0" xfId="0" applyFont="1" applyBorder="1" applyAlignment="1" applyProtection="1">
      <alignment vertical="center" textRotation="180"/>
    </xf>
    <xf numFmtId="0" fontId="2" fillId="0" borderId="19" xfId="0" applyFont="1" applyBorder="1" applyAlignment="1" applyProtection="1">
      <alignment horizontal="left"/>
      <protection locked="0"/>
    </xf>
    <xf numFmtId="0" fontId="11" fillId="4" borderId="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2" fillId="0" borderId="22" xfId="0" applyFont="1" applyBorder="1" applyAlignment="1" applyProtection="1">
      <alignment horizontal="left" wrapText="1"/>
      <protection locked="0"/>
    </xf>
    <xf numFmtId="0" fontId="2" fillId="0" borderId="22" xfId="0" applyFont="1" applyBorder="1" applyAlignment="1" applyProtection="1">
      <alignment horizontal="left"/>
      <protection locked="0"/>
    </xf>
    <xf numFmtId="0" fontId="85" fillId="0" borderId="5" xfId="0" applyFont="1" applyFill="1" applyBorder="1" applyAlignment="1" applyProtection="1">
      <alignment horizontal="center" vertical="top" textRotation="180"/>
    </xf>
    <xf numFmtId="0" fontId="115" fillId="0" borderId="5" xfId="0" applyFont="1" applyBorder="1" applyAlignment="1"/>
    <xf numFmtId="0" fontId="17" fillId="0" borderId="12" xfId="0" applyFont="1" applyBorder="1" applyAlignment="1" applyProtection="1">
      <alignment horizontal="left"/>
    </xf>
    <xf numFmtId="0" fontId="2" fillId="4" borderId="22" xfId="0" applyFont="1" applyFill="1" applyBorder="1" applyAlignment="1" applyProtection="1">
      <alignment horizontal="center" vertical="top" wrapText="1"/>
    </xf>
    <xf numFmtId="0" fontId="2" fillId="4" borderId="13" xfId="0" applyFont="1" applyFill="1" applyBorder="1" applyAlignment="1" applyProtection="1">
      <alignment horizontal="center" vertical="top" wrapText="1"/>
    </xf>
    <xf numFmtId="0" fontId="66" fillId="0" borderId="0" xfId="0" applyFont="1" applyFill="1" applyBorder="1" applyAlignment="1" applyProtection="1">
      <alignment horizontal="center" vertical="center" wrapText="1"/>
    </xf>
    <xf numFmtId="0" fontId="42" fillId="0" borderId="13" xfId="0" applyFont="1" applyBorder="1" applyAlignment="1">
      <alignment horizontal="center" vertical="center"/>
    </xf>
    <xf numFmtId="0" fontId="27" fillId="0" borderId="5" xfId="0" applyFont="1" applyBorder="1" applyAlignment="1" applyProtection="1">
      <alignment vertical="top" textRotation="180"/>
    </xf>
    <xf numFmtId="0" fontId="0" fillId="0" borderId="5" xfId="0" applyBorder="1" applyAlignment="1">
      <alignment vertical="top" textRotation="180"/>
    </xf>
    <xf numFmtId="0" fontId="20" fillId="4" borderId="3"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xf>
    <xf numFmtId="0" fontId="50" fillId="0" borderId="0" xfId="0" applyFont="1" applyBorder="1" applyAlignment="1" applyProtection="1">
      <alignment horizontal="right"/>
    </xf>
    <xf numFmtId="0" fontId="50" fillId="0" borderId="5" xfId="0" applyFont="1" applyBorder="1" applyAlignment="1" applyProtection="1"/>
    <xf numFmtId="0" fontId="50" fillId="0" borderId="6" xfId="0" applyFont="1" applyFill="1" applyBorder="1" applyAlignment="1" applyProtection="1">
      <alignment horizontal="left"/>
    </xf>
    <xf numFmtId="0" fontId="50" fillId="0" borderId="0" xfId="0" applyFont="1" applyBorder="1" applyAlignment="1" applyProtection="1"/>
    <xf numFmtId="0" fontId="103" fillId="0" borderId="0" xfId="0" applyFont="1" applyBorder="1" applyAlignment="1" applyProtection="1">
      <alignment horizontal="center"/>
    </xf>
    <xf numFmtId="0" fontId="59" fillId="0" borderId="0" xfId="0" applyFont="1" applyBorder="1" applyAlignment="1" applyProtection="1">
      <alignment horizontal="center"/>
    </xf>
    <xf numFmtId="0" fontId="50" fillId="0" borderId="0" xfId="0" applyFont="1" applyBorder="1" applyAlignment="1" applyProtection="1">
      <alignment horizontal="center"/>
    </xf>
    <xf numFmtId="0" fontId="50" fillId="4" borderId="23" xfId="0" applyFont="1" applyFill="1" applyBorder="1" applyAlignment="1" applyProtection="1">
      <alignment horizontal="center" vertical="center" wrapText="1"/>
    </xf>
    <xf numFmtId="0" fontId="50" fillId="4" borderId="1" xfId="0" applyFont="1" applyFill="1" applyBorder="1" applyAlignment="1" applyProtection="1">
      <alignment horizontal="center" vertical="center"/>
    </xf>
    <xf numFmtId="0" fontId="50" fillId="4" borderId="12" xfId="0" applyFont="1" applyFill="1" applyBorder="1" applyAlignment="1" applyProtection="1">
      <alignment horizontal="center" vertical="center"/>
    </xf>
    <xf numFmtId="0" fontId="50" fillId="4" borderId="6" xfId="0" applyFont="1" applyFill="1" applyBorder="1" applyAlignment="1" applyProtection="1">
      <alignment horizontal="center" vertical="center"/>
    </xf>
    <xf numFmtId="44" fontId="50" fillId="4" borderId="23" xfId="2" applyFont="1" applyFill="1" applyBorder="1" applyAlignment="1" applyProtection="1">
      <alignment horizontal="center" wrapText="1"/>
    </xf>
    <xf numFmtId="44" fontId="50" fillId="4" borderId="1" xfId="2" applyFont="1" applyFill="1" applyBorder="1" applyAlignment="1" applyProtection="1">
      <alignment horizontal="center"/>
    </xf>
    <xf numFmtId="0" fontId="50" fillId="4" borderId="22" xfId="0" applyFont="1" applyFill="1" applyBorder="1" applyAlignment="1" applyProtection="1">
      <alignment horizontal="center" vertical="center" wrapText="1"/>
    </xf>
    <xf numFmtId="0" fontId="50" fillId="4" borderId="13" xfId="0" applyFont="1" applyFill="1" applyBorder="1" applyAlignment="1" applyProtection="1">
      <alignment horizontal="center" vertical="center" wrapText="1"/>
    </xf>
    <xf numFmtId="0" fontId="58" fillId="0" borderId="23" xfId="0" applyFont="1" applyBorder="1" applyAlignment="1" applyProtection="1">
      <alignment horizontal="left"/>
    </xf>
    <xf numFmtId="0" fontId="57" fillId="0" borderId="11" xfId="0" applyFont="1" applyBorder="1" applyAlignment="1" applyProtection="1">
      <alignment horizontal="left"/>
    </xf>
    <xf numFmtId="0" fontId="48" fillId="0" borderId="0" xfId="0" applyFont="1" applyBorder="1" applyAlignment="1" applyProtection="1"/>
    <xf numFmtId="0" fontId="52" fillId="0" borderId="12" xfId="0" applyFont="1" applyBorder="1" applyAlignment="1" applyProtection="1">
      <alignment horizontal="left"/>
    </xf>
    <xf numFmtId="0" fontId="53" fillId="0" borderId="5" xfId="0" applyFont="1" applyBorder="1" applyAlignment="1" applyProtection="1">
      <alignment horizontal="right"/>
    </xf>
    <xf numFmtId="0" fontId="58" fillId="0" borderId="5" xfId="0" applyFont="1" applyBorder="1" applyAlignment="1" applyProtection="1">
      <alignment horizontal="left"/>
    </xf>
    <xf numFmtId="0" fontId="57" fillId="0" borderId="10" xfId="0" applyFont="1" applyBorder="1" applyAlignment="1" applyProtection="1">
      <alignment horizontal="left"/>
    </xf>
    <xf numFmtId="0" fontId="58" fillId="0" borderId="0" xfId="0" applyFont="1" applyBorder="1" applyAlignment="1" applyProtection="1">
      <alignment horizontal="left"/>
    </xf>
    <xf numFmtId="0" fontId="95" fillId="0" borderId="0" xfId="0" applyFont="1" applyBorder="1" applyAlignment="1"/>
    <xf numFmtId="0" fontId="95" fillId="0" borderId="10" xfId="0" applyFont="1" applyBorder="1" applyAlignment="1"/>
    <xf numFmtId="0" fontId="52" fillId="0" borderId="5" xfId="0" applyFont="1" applyFill="1" applyBorder="1" applyAlignment="1" applyProtection="1">
      <alignment vertical="center"/>
    </xf>
    <xf numFmtId="0" fontId="53" fillId="3" borderId="0" xfId="0" applyFont="1" applyFill="1" applyBorder="1" applyAlignment="1" applyProtection="1">
      <alignment horizontal="left" vertical="top"/>
    </xf>
    <xf numFmtId="0" fontId="50" fillId="3" borderId="0" xfId="0" applyFont="1" applyFill="1" applyBorder="1" applyAlignment="1" applyProtection="1">
      <alignment horizontal="left" vertical="top"/>
    </xf>
    <xf numFmtId="0" fontId="82" fillId="0" borderId="0" xfId="0" applyFont="1" applyBorder="1" applyAlignment="1" applyProtection="1">
      <alignment horizontal="center"/>
    </xf>
    <xf numFmtId="0" fontId="80" fillId="0" borderId="0" xfId="0" applyFont="1" applyBorder="1" applyAlignment="1" applyProtection="1">
      <alignment horizontal="center"/>
    </xf>
    <xf numFmtId="0" fontId="50" fillId="0" borderId="5" xfId="0" applyFont="1" applyBorder="1" applyAlignment="1" applyProtection="1">
      <alignment horizontal="right"/>
    </xf>
    <xf numFmtId="0" fontId="42" fillId="0" borderId="0" xfId="0" applyFont="1" applyBorder="1" applyAlignment="1">
      <alignment horizontal="right"/>
    </xf>
    <xf numFmtId="0" fontId="102" fillId="0" borderId="0" xfId="0" applyFont="1" applyBorder="1" applyAlignment="1">
      <alignment horizontal="left"/>
    </xf>
    <xf numFmtId="0" fontId="102" fillId="0" borderId="10" xfId="0" applyFont="1" applyBorder="1" applyAlignment="1">
      <alignment horizontal="left"/>
    </xf>
    <xf numFmtId="0" fontId="50" fillId="0" borderId="5" xfId="0" applyFont="1" applyBorder="1" applyAlignment="1" applyProtection="1">
      <alignment wrapText="1"/>
    </xf>
    <xf numFmtId="0" fontId="42" fillId="0" borderId="0" xfId="0" applyFont="1" applyBorder="1" applyAlignment="1">
      <alignment wrapText="1"/>
    </xf>
    <xf numFmtId="0" fontId="53" fillId="0" borderId="5" xfId="0" applyFont="1" applyBorder="1" applyAlignment="1" applyProtection="1"/>
    <xf numFmtId="0" fontId="27" fillId="0" borderId="0" xfId="0" applyFont="1" applyBorder="1" applyAlignment="1" applyProtection="1">
      <alignment horizontal="right" vertical="top"/>
    </xf>
    <xf numFmtId="0" fontId="2" fillId="0" borderId="5" xfId="0" applyFont="1" applyFill="1" applyBorder="1" applyAlignment="1" applyProtection="1">
      <alignment horizontal="left"/>
    </xf>
    <xf numFmtId="0" fontId="0" fillId="0" borderId="0" xfId="0" applyBorder="1" applyAlignment="1">
      <alignment horizontal="left"/>
    </xf>
    <xf numFmtId="0" fontId="0" fillId="0" borderId="10" xfId="0" applyBorder="1" applyAlignment="1">
      <alignment horizontal="left"/>
    </xf>
    <xf numFmtId="0" fontId="2" fillId="0" borderId="5" xfId="0" applyFont="1" applyBorder="1" applyAlignment="1" applyProtection="1">
      <alignment horizontal="left"/>
    </xf>
    <xf numFmtId="0" fontId="20" fillId="0" borderId="0" xfId="0" applyFont="1" applyBorder="1" applyAlignment="1" applyProtection="1">
      <alignment vertical="top"/>
    </xf>
    <xf numFmtId="0" fontId="39" fillId="0" borderId="0" xfId="0" applyFont="1" applyBorder="1" applyAlignment="1" applyProtection="1">
      <alignment horizontal="left"/>
    </xf>
    <xf numFmtId="0" fontId="39" fillId="0" borderId="10" xfId="0" applyFont="1" applyBorder="1" applyAlignment="1" applyProtection="1">
      <alignment horizontal="left"/>
    </xf>
    <xf numFmtId="0" fontId="20" fillId="0" borderId="5" xfId="0" applyFont="1"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0" fontId="27" fillId="0" borderId="0" xfId="0" applyFont="1" applyBorder="1" applyAlignment="1" applyProtection="1">
      <alignment vertical="center" wrapText="1"/>
    </xf>
    <xf numFmtId="0" fontId="0" fillId="0" borderId="0" xfId="0" applyAlignment="1">
      <alignment wrapText="1"/>
    </xf>
    <xf numFmtId="0" fontId="41" fillId="0" borderId="5" xfId="0" applyFont="1" applyBorder="1" applyAlignment="1" applyProtection="1">
      <alignment horizontal="center"/>
    </xf>
    <xf numFmtId="0" fontId="41" fillId="0" borderId="10" xfId="0" applyFont="1" applyBorder="1" applyAlignment="1" applyProtection="1">
      <alignment horizontal="center"/>
    </xf>
    <xf numFmtId="0" fontId="27" fillId="0" borderId="10" xfId="0" applyFont="1" applyBorder="1" applyAlignment="1"/>
    <xf numFmtId="0" fontId="27" fillId="0" borderId="14" xfId="0" applyFont="1" applyBorder="1" applyAlignment="1"/>
    <xf numFmtId="0" fontId="27" fillId="0" borderId="10" xfId="0" applyFont="1" applyBorder="1" applyAlignment="1" applyProtection="1">
      <alignment wrapText="1"/>
    </xf>
    <xf numFmtId="0" fontId="21" fillId="0" borderId="10" xfId="0" applyFont="1" applyBorder="1" applyAlignment="1" applyProtection="1">
      <alignment horizontal="center"/>
    </xf>
    <xf numFmtId="0" fontId="27" fillId="12" borderId="0" xfId="0" applyFont="1" applyFill="1" applyAlignment="1">
      <alignment wrapText="1"/>
    </xf>
    <xf numFmtId="0" fontId="27" fillId="0" borderId="10" xfId="0" applyFont="1" applyBorder="1" applyAlignment="1">
      <alignment wrapText="1"/>
    </xf>
    <xf numFmtId="0" fontId="46" fillId="0" borderId="3" xfId="0" applyFont="1" applyBorder="1" applyAlignment="1" applyProtection="1">
      <alignment horizontal="center" vertical="center"/>
    </xf>
    <xf numFmtId="0" fontId="42" fillId="0" borderId="7" xfId="0" applyFont="1" applyBorder="1" applyAlignment="1">
      <alignment vertical="center"/>
    </xf>
    <xf numFmtId="0" fontId="42" fillId="0" borderId="2" xfId="0" applyFont="1" applyBorder="1" applyAlignment="1">
      <alignment vertical="center"/>
    </xf>
    <xf numFmtId="0" fontId="46" fillId="0" borderId="28" xfId="0" applyFont="1" applyBorder="1" applyAlignment="1" applyProtection="1">
      <alignment horizontal="center" vertical="center"/>
    </xf>
    <xf numFmtId="0" fontId="80" fillId="0" borderId="27" xfId="0" applyFont="1" applyBorder="1" applyAlignment="1">
      <alignment vertical="center"/>
    </xf>
    <xf numFmtId="0" fontId="80" fillId="0" borderId="26" xfId="0" applyFont="1" applyBorder="1" applyAlignment="1">
      <alignment vertical="center"/>
    </xf>
    <xf numFmtId="0" fontId="88" fillId="0" borderId="0" xfId="0" applyFont="1" applyAlignment="1" applyProtection="1">
      <alignment vertical="center"/>
    </xf>
    <xf numFmtId="0" fontId="27" fillId="0" borderId="0" xfId="0" applyFont="1" applyFill="1" applyBorder="1" applyAlignment="1" applyProtection="1">
      <alignment vertical="center"/>
    </xf>
    <xf numFmtId="0" fontId="27" fillId="0" borderId="0" xfId="0" applyFont="1" applyBorder="1" applyAlignment="1" applyProtection="1">
      <alignment horizontal="left" vertical="top" wrapText="1"/>
    </xf>
    <xf numFmtId="0" fontId="0" fillId="0" borderId="0" xfId="0" applyAlignment="1">
      <alignment vertical="top" wrapText="1"/>
    </xf>
    <xf numFmtId="0" fontId="26" fillId="0" borderId="0" xfId="0" applyFont="1" applyBorder="1" applyAlignment="1" applyProtection="1">
      <alignment horizontal="center" vertical="center"/>
    </xf>
    <xf numFmtId="0" fontId="27" fillId="0" borderId="0" xfId="0" applyFont="1" applyBorder="1" applyAlignment="1" applyProtection="1">
      <alignment horizontal="left" wrapText="1"/>
    </xf>
    <xf numFmtId="0" fontId="27" fillId="0" borderId="6" xfId="0" applyFont="1" applyBorder="1" applyAlignment="1"/>
    <xf numFmtId="0" fontId="90" fillId="0" borderId="6" xfId="0" applyFont="1" applyBorder="1" applyAlignment="1"/>
    <xf numFmtId="0" fontId="27" fillId="9" borderId="22" xfId="0" applyFont="1" applyFill="1" applyBorder="1" applyAlignment="1" applyProtection="1">
      <alignment horizontal="center" vertical="center" wrapText="1"/>
    </xf>
    <xf numFmtId="0" fontId="27" fillId="9" borderId="13" xfId="0" applyFont="1" applyFill="1" applyBorder="1" applyAlignment="1" applyProtection="1">
      <alignment horizontal="center" vertical="center" wrapText="1"/>
    </xf>
    <xf numFmtId="0" fontId="27" fillId="9" borderId="23" xfId="0" applyFont="1" applyFill="1" applyBorder="1" applyAlignment="1" applyProtection="1">
      <alignment horizontal="center" vertical="center" wrapText="1"/>
    </xf>
    <xf numFmtId="0" fontId="27" fillId="10" borderId="11" xfId="0" applyFont="1" applyFill="1" applyBorder="1" applyAlignment="1" applyProtection="1">
      <alignment horizontal="center" vertical="center"/>
    </xf>
    <xf numFmtId="0" fontId="41" fillId="0" borderId="23" xfId="0" applyFont="1" applyBorder="1" applyAlignment="1" applyProtection="1">
      <alignment horizontal="center"/>
    </xf>
    <xf numFmtId="0" fontId="21" fillId="0" borderId="11" xfId="0" applyFont="1" applyBorder="1" applyAlignment="1" applyProtection="1">
      <alignment horizontal="center"/>
    </xf>
    <xf numFmtId="0" fontId="27" fillId="0" borderId="0" xfId="0" applyFont="1" applyAlignment="1">
      <alignment horizontal="right"/>
    </xf>
    <xf numFmtId="0" fontId="90" fillId="0" borderId="0" xfId="0" applyFont="1" applyAlignment="1">
      <alignment horizontal="right"/>
    </xf>
    <xf numFmtId="0" fontId="27" fillId="0" borderId="5" xfId="0" applyFont="1" applyBorder="1" applyAlignment="1" applyProtection="1">
      <alignment horizontal="center" wrapText="1"/>
    </xf>
    <xf numFmtId="0" fontId="27" fillId="0" borderId="10" xfId="0" applyFont="1" applyBorder="1" applyAlignment="1" applyProtection="1">
      <alignment horizontal="center" wrapText="1"/>
    </xf>
    <xf numFmtId="0" fontId="27" fillId="0" borderId="5" xfId="0" applyFont="1" applyBorder="1" applyAlignment="1" applyProtection="1">
      <alignment horizontal="left"/>
    </xf>
    <xf numFmtId="0" fontId="27" fillId="0" borderId="10" xfId="0" applyFont="1" applyBorder="1" applyAlignment="1">
      <alignment horizontal="left"/>
    </xf>
    <xf numFmtId="0" fontId="27" fillId="10" borderId="3"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27" fillId="0" borderId="13" xfId="0" applyFont="1" applyBorder="1" applyAlignment="1">
      <alignment horizontal="center" vertical="center" wrapText="1"/>
    </xf>
    <xf numFmtId="0" fontId="21" fillId="9" borderId="3" xfId="0" applyFont="1" applyFill="1" applyBorder="1" applyAlignment="1" applyProtection="1">
      <alignment horizontal="center" vertical="center" wrapText="1"/>
    </xf>
    <xf numFmtId="0" fontId="21" fillId="9" borderId="7" xfId="0" applyFont="1" applyFill="1" applyBorder="1" applyAlignment="1" applyProtection="1">
      <alignment horizontal="center" vertical="center" wrapText="1"/>
    </xf>
    <xf numFmtId="0" fontId="21" fillId="9" borderId="2" xfId="0" applyFont="1" applyFill="1" applyBorder="1" applyAlignment="1" applyProtection="1">
      <alignment horizontal="center" vertical="center" wrapText="1"/>
    </xf>
    <xf numFmtId="0" fontId="27" fillId="0" borderId="0" xfId="0" applyFont="1" applyBorder="1" applyAlignment="1"/>
    <xf numFmtId="0" fontId="90" fillId="0" borderId="0" xfId="0" applyFont="1" applyBorder="1" applyAlignment="1"/>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5" xfId="0" applyFont="1" applyBorder="1" applyAlignment="1" applyProtection="1">
      <alignment horizontal="left" vertical="center" wrapText="1"/>
    </xf>
    <xf numFmtId="0" fontId="65" fillId="0" borderId="0" xfId="0" applyFont="1" applyAlignment="1">
      <alignment horizontal="left" vertical="center" wrapText="1"/>
    </xf>
    <xf numFmtId="0" fontId="2" fillId="10" borderId="8" xfId="0" applyFont="1" applyFill="1" applyBorder="1" applyAlignment="1">
      <alignment horizontal="center" vertical="center"/>
    </xf>
    <xf numFmtId="0" fontId="42" fillId="10" borderId="8" xfId="0" applyFont="1" applyFill="1" applyBorder="1" applyAlignment="1">
      <alignment horizontal="center" vertical="center"/>
    </xf>
    <xf numFmtId="0" fontId="11" fillId="0" borderId="3" xfId="0" applyNumberFormat="1" applyFont="1" applyBorder="1" applyAlignment="1" applyProtection="1">
      <alignment horizontal="left" wrapText="1"/>
      <protection locked="0"/>
    </xf>
    <xf numFmtId="0" fontId="0" fillId="0" borderId="7" xfId="0" applyBorder="1" applyAlignment="1">
      <alignment horizontal="left" wrapText="1"/>
    </xf>
    <xf numFmtId="0" fontId="0" fillId="0" borderId="2" xfId="0" applyBorder="1" applyAlignment="1">
      <alignment horizontal="left" wrapText="1"/>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7" xfId="0" applyFont="1" applyBorder="1" applyAlignment="1" applyProtection="1"/>
    <xf numFmtId="0" fontId="0" fillId="0" borderId="7" xfId="0" applyBorder="1" applyAlignment="1"/>
    <xf numFmtId="0" fontId="0" fillId="0" borderId="7" xfId="0" applyBorder="1" applyAlignment="1" applyProtection="1">
      <alignment horizontal="left" wrapText="1"/>
      <protection locked="0"/>
    </xf>
    <xf numFmtId="0" fontId="0" fillId="0" borderId="2" xfId="0"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42" fillId="0" borderId="1" xfId="0" applyFont="1" applyBorder="1" applyAlignment="1" applyProtection="1">
      <alignment horizontal="left" wrapText="1"/>
      <protection locked="0"/>
    </xf>
    <xf numFmtId="0" fontId="2" fillId="0" borderId="3" xfId="0" applyFont="1" applyBorder="1" applyAlignment="1" applyProtection="1">
      <alignment horizontal="left"/>
    </xf>
    <xf numFmtId="0" fontId="0" fillId="0" borderId="7" xfId="0" applyBorder="1" applyAlignment="1" applyProtection="1">
      <alignment horizontal="left"/>
    </xf>
    <xf numFmtId="0" fontId="0" fillId="0" borderId="2" xfId="0" applyBorder="1" applyAlignment="1" applyProtection="1">
      <alignment horizontal="left"/>
    </xf>
    <xf numFmtId="0" fontId="2" fillId="0" borderId="6"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42" fillId="0" borderId="0" xfId="0" applyFont="1" applyBorder="1" applyAlignment="1" applyProtection="1">
      <alignment horizontal="center" vertical="center"/>
    </xf>
    <xf numFmtId="0" fontId="77" fillId="0" borderId="0" xfId="0" applyFont="1" applyBorder="1" applyAlignment="1" applyProtection="1">
      <alignment horizontal="center"/>
    </xf>
    <xf numFmtId="3" fontId="2" fillId="0" borderId="8" xfId="0" applyNumberFormat="1" applyFont="1" applyBorder="1" applyAlignment="1" applyProtection="1">
      <alignment horizontal="right"/>
      <protection locked="0"/>
    </xf>
    <xf numFmtId="0" fontId="2" fillId="0" borderId="7" xfId="0" applyFont="1" applyBorder="1" applyAlignment="1" applyProtection="1">
      <alignment horizontal="left"/>
      <protection locked="0"/>
    </xf>
    <xf numFmtId="3" fontId="2" fillId="0" borderId="8" xfId="0" applyNumberFormat="1" applyFont="1" applyBorder="1" applyAlignment="1" applyProtection="1">
      <alignment horizontal="right" vertical="center"/>
      <protection locked="0"/>
    </xf>
    <xf numFmtId="0" fontId="23" fillId="0" borderId="0" xfId="0" applyFont="1" applyFill="1" applyBorder="1" applyAlignment="1" applyProtection="1">
      <alignment horizontal="center"/>
    </xf>
    <xf numFmtId="0" fontId="64" fillId="0" borderId="0" xfId="0" applyFont="1" applyBorder="1" applyAlignment="1">
      <alignment horizontal="center"/>
    </xf>
    <xf numFmtId="0" fontId="2" fillId="4" borderId="8" xfId="0" applyFont="1" applyFill="1" applyBorder="1" applyAlignment="1" applyProtection="1">
      <alignment horizontal="center"/>
    </xf>
    <xf numFmtId="0" fontId="42" fillId="0" borderId="7" xfId="0" applyFont="1" applyBorder="1" applyAlignment="1"/>
    <xf numFmtId="0" fontId="2" fillId="0" borderId="7" xfId="0" applyFont="1" applyBorder="1" applyAlignment="1"/>
    <xf numFmtId="0" fontId="2" fillId="0" borderId="6" xfId="0" applyFont="1" applyBorder="1" applyAlignment="1" applyProtection="1"/>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23" fillId="0" borderId="1" xfId="0" applyFont="1" applyFill="1" applyBorder="1" applyAlignment="1" applyProtection="1">
      <alignment horizontal="center"/>
    </xf>
    <xf numFmtId="0" fontId="64" fillId="0" borderId="1" xfId="0" applyFont="1" applyBorder="1" applyAlignment="1">
      <alignment horizontal="center"/>
    </xf>
    <xf numFmtId="0" fontId="42" fillId="0" borderId="7" xfId="0" applyFont="1" applyBorder="1" applyAlignment="1" applyProtection="1"/>
    <xf numFmtId="0" fontId="2" fillId="0" borderId="7" xfId="0" applyFont="1" applyBorder="1" applyAlignment="1" applyProtection="1">
      <alignment horizontal="left" wrapText="1"/>
    </xf>
    <xf numFmtId="10" fontId="2" fillId="0" borderId="3" xfId="0" applyNumberFormat="1" applyFont="1" applyBorder="1" applyAlignment="1" applyProtection="1">
      <alignment horizontal="left" vertical="top"/>
      <protection locked="0"/>
    </xf>
    <xf numFmtId="0" fontId="0" fillId="0" borderId="3" xfId="0" applyBorder="1" applyAlignment="1" applyProtection="1">
      <alignment vertical="top"/>
      <protection locked="0"/>
    </xf>
    <xf numFmtId="0" fontId="0" fillId="0" borderId="7" xfId="0" applyBorder="1" applyAlignment="1">
      <alignment vertical="top"/>
    </xf>
    <xf numFmtId="0" fontId="0" fillId="0" borderId="2" xfId="0" applyBorder="1" applyAlignment="1">
      <alignment vertical="top"/>
    </xf>
    <xf numFmtId="0" fontId="15" fillId="2" borderId="1" xfId="6" applyFont="1" applyFill="1" applyBorder="1" applyAlignment="1" applyProtection="1"/>
    <xf numFmtId="0" fontId="0" fillId="0" borderId="1" xfId="0" applyBorder="1" applyAlignment="1"/>
    <xf numFmtId="0" fontId="0" fillId="0" borderId="0" xfId="0" applyBorder="1" applyAlignment="1">
      <alignment horizontal="right"/>
    </xf>
    <xf numFmtId="0" fontId="23" fillId="2" borderId="0" xfId="6" applyFont="1" applyFill="1" applyBorder="1" applyAlignment="1" applyProtection="1">
      <alignment horizontal="justify" vertical="top" wrapText="1"/>
    </xf>
    <xf numFmtId="0" fontId="0" fillId="0" borderId="0" xfId="0" applyBorder="1" applyAlignment="1">
      <alignment horizontal="justify" vertical="top" wrapText="1"/>
    </xf>
    <xf numFmtId="0" fontId="23" fillId="2" borderId="0" xfId="6" applyNumberFormat="1" applyFont="1" applyFill="1" applyBorder="1" applyAlignment="1" applyProtection="1">
      <alignment horizontal="left" vertical="top" wrapText="1"/>
    </xf>
    <xf numFmtId="16" fontId="23" fillId="2" borderId="6" xfId="6" quotePrefix="1" applyNumberFormat="1" applyFont="1" applyFill="1" applyBorder="1" applyAlignment="1" applyProtection="1">
      <alignment horizontal="center" wrapText="1"/>
    </xf>
    <xf numFmtId="0" fontId="23" fillId="2" borderId="6" xfId="6" applyFont="1" applyFill="1" applyBorder="1" applyAlignment="1" applyProtection="1">
      <alignment horizontal="center" wrapText="1"/>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left" wrapText="1"/>
      <protection locked="0"/>
    </xf>
    <xf numFmtId="0" fontId="23" fillId="2" borderId="0" xfId="6" applyFont="1" applyFill="1" applyBorder="1" applyAlignment="1" applyProtection="1">
      <alignment horizontal="left"/>
    </xf>
    <xf numFmtId="0" fontId="23" fillId="2" borderId="0" xfId="6" applyFont="1" applyFill="1" applyBorder="1" applyAlignment="1" applyProtection="1">
      <alignment horizontal="center"/>
    </xf>
    <xf numFmtId="0" fontId="42" fillId="0" borderId="0" xfId="0" applyFont="1" applyBorder="1" applyAlignment="1">
      <alignment horizontal="center"/>
    </xf>
    <xf numFmtId="49" fontId="23" fillId="2" borderId="6" xfId="0" applyNumberFormat="1" applyFont="1" applyFill="1" applyBorder="1" applyAlignment="1" applyProtection="1">
      <alignment horizontal="center" wrapText="1"/>
    </xf>
    <xf numFmtId="0" fontId="42" fillId="0" borderId="6" xfId="0" applyFont="1" applyBorder="1" applyAlignment="1">
      <alignment horizontal="center" wrapText="1"/>
    </xf>
    <xf numFmtId="0" fontId="64" fillId="0" borderId="1" xfId="0" applyFont="1" applyBorder="1" applyAlignment="1" applyProtection="1">
      <alignment horizontal="center"/>
    </xf>
    <xf numFmtId="0" fontId="2"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6" fillId="2" borderId="0" xfId="6" applyFont="1" applyFill="1" applyBorder="1" applyAlignment="1" applyProtection="1">
      <alignment horizontal="center" vertical="top"/>
    </xf>
    <xf numFmtId="0" fontId="65" fillId="0" borderId="0" xfId="0" applyFont="1" applyBorder="1" applyAlignment="1">
      <alignment vertical="top"/>
    </xf>
    <xf numFmtId="0" fontId="65" fillId="0" borderId="10" xfId="0" applyFont="1" applyBorder="1" applyAlignment="1">
      <alignment vertical="top"/>
    </xf>
    <xf numFmtId="0" fontId="2" fillId="2" borderId="0" xfId="6" applyFont="1" applyFill="1" applyBorder="1" applyAlignment="1" applyProtection="1">
      <alignment horizontal="right" vertical="center"/>
    </xf>
    <xf numFmtId="0" fontId="0" fillId="0" borderId="0" xfId="0" applyAlignment="1">
      <alignment horizontal="right" vertical="center"/>
    </xf>
    <xf numFmtId="0" fontId="26" fillId="2" borderId="5" xfId="0" applyFont="1" applyFill="1" applyBorder="1" applyAlignment="1" applyProtection="1">
      <alignment horizontal="left" vertical="top"/>
    </xf>
    <xf numFmtId="0" fontId="0" fillId="0" borderId="0" xfId="0" applyBorder="1" applyAlignment="1">
      <alignment horizontal="left" vertical="top"/>
    </xf>
    <xf numFmtId="0" fontId="2" fillId="2" borderId="5" xfId="6" applyFont="1" applyFill="1" applyBorder="1" applyAlignment="1" applyProtection="1"/>
    <xf numFmtId="0" fontId="2" fillId="2" borderId="0" xfId="6" applyFont="1" applyFill="1" applyBorder="1" applyAlignment="1" applyProtection="1">
      <alignment horizontal="right"/>
    </xf>
    <xf numFmtId="0" fontId="17" fillId="2" borderId="6" xfId="0" applyNumberFormat="1" applyFont="1" applyFill="1" applyBorder="1" applyAlignment="1" applyProtection="1">
      <alignment horizontal="left" wrapText="1"/>
    </xf>
    <xf numFmtId="0" fontId="13" fillId="2" borderId="0" xfId="6" applyFont="1" applyFill="1" applyBorder="1" applyAlignment="1" applyProtection="1">
      <alignment horizontal="center"/>
    </xf>
    <xf numFmtId="0" fontId="15" fillId="2" borderId="6" xfId="6" applyFont="1" applyFill="1" applyBorder="1" applyAlignment="1" applyProtection="1">
      <alignment horizontal="center"/>
      <protection locked="0"/>
    </xf>
    <xf numFmtId="0" fontId="4" fillId="0" borderId="0" xfId="0" applyFont="1" applyBorder="1" applyAlignment="1" applyProtection="1"/>
    <xf numFmtId="0" fontId="28" fillId="2" borderId="0" xfId="6" applyFont="1" applyFill="1" applyBorder="1" applyAlignment="1" applyProtection="1">
      <alignment horizontal="center" vertical="top" wrapText="1"/>
    </xf>
    <xf numFmtId="0" fontId="9" fillId="2" borderId="0" xfId="6" applyFont="1" applyFill="1" applyBorder="1" applyAlignment="1" applyProtection="1">
      <alignment horizontal="center" vertical="top"/>
    </xf>
    <xf numFmtId="49" fontId="2" fillId="2" borderId="15" xfId="6" applyNumberFormat="1" applyFont="1" applyFill="1" applyBorder="1" applyAlignment="1" applyProtection="1">
      <alignment horizontal="center" wrapText="1"/>
      <protection locked="0"/>
    </xf>
    <xf numFmtId="0" fontId="0" fillId="0" borderId="15" xfId="0" applyBorder="1" applyAlignment="1" applyProtection="1">
      <alignment horizontal="center" wrapText="1"/>
      <protection locked="0"/>
    </xf>
    <xf numFmtId="0" fontId="2" fillId="2" borderId="0" xfId="6" applyFont="1" applyFill="1" applyBorder="1" applyAlignment="1" applyProtection="1">
      <alignment horizontal="center"/>
    </xf>
    <xf numFmtId="0" fontId="2" fillId="2" borderId="6" xfId="6" applyFont="1" applyFill="1" applyBorder="1" applyAlignment="1" applyProtection="1">
      <alignment horizontal="center" wrapText="1"/>
      <protection locked="0"/>
    </xf>
    <xf numFmtId="0" fontId="2" fillId="2" borderId="0" xfId="6" applyFont="1" applyFill="1" applyBorder="1" applyAlignment="1" applyProtection="1"/>
    <xf numFmtId="16" fontId="2" fillId="2" borderId="6" xfId="6" quotePrefix="1" applyNumberFormat="1" applyFont="1" applyFill="1" applyBorder="1" applyAlignment="1" applyProtection="1">
      <alignment horizontal="center"/>
      <protection locked="0"/>
    </xf>
    <xf numFmtId="0" fontId="2" fillId="2" borderId="15" xfId="6" applyFont="1" applyFill="1" applyBorder="1" applyAlignment="1" applyProtection="1">
      <alignment horizontal="center" wrapText="1"/>
      <protection locked="0"/>
    </xf>
    <xf numFmtId="0" fontId="27" fillId="2" borderId="0" xfId="6" applyFont="1" applyFill="1" applyBorder="1" applyAlignment="1" applyProtection="1">
      <alignment horizontal="left"/>
    </xf>
    <xf numFmtId="0" fontId="27" fillId="2" borderId="0" xfId="0" applyFont="1" applyFill="1" applyBorder="1" applyAlignment="1" applyProtection="1">
      <alignment horizontal="left"/>
    </xf>
    <xf numFmtId="0" fontId="2" fillId="2" borderId="5" xfId="6" applyFont="1" applyFill="1" applyBorder="1" applyAlignment="1" applyProtection="1">
      <alignment vertical="top"/>
    </xf>
    <xf numFmtId="0" fontId="0" fillId="0" borderId="0" xfId="0" applyBorder="1" applyAlignment="1">
      <alignment vertical="top"/>
    </xf>
    <xf numFmtId="0" fontId="28" fillId="0" borderId="12" xfId="0" applyFont="1" applyBorder="1" applyAlignment="1" applyProtection="1">
      <alignment horizontal="center" vertical="center"/>
    </xf>
    <xf numFmtId="0" fontId="95" fillId="0" borderId="6" xfId="0" applyFont="1" applyBorder="1" applyAlignment="1">
      <alignment vertical="center"/>
    </xf>
    <xf numFmtId="0" fontId="95" fillId="0" borderId="14" xfId="0" applyFont="1" applyBorder="1" applyAlignment="1">
      <alignment vertical="center"/>
    </xf>
    <xf numFmtId="0" fontId="42" fillId="0" borderId="0" xfId="0" applyFont="1" applyBorder="1" applyAlignment="1">
      <alignment vertical="top"/>
    </xf>
    <xf numFmtId="0" fontId="42" fillId="0" borderId="10" xfId="0" applyFont="1" applyBorder="1" applyAlignment="1">
      <alignment vertical="top"/>
    </xf>
  </cellXfs>
  <cellStyles count="8">
    <cellStyle name="Comma" xfId="1" builtinId="3"/>
    <cellStyle name="Currency" xfId="2" builtinId="4"/>
    <cellStyle name="Hyperlink" xfId="7" builtinId="8"/>
    <cellStyle name="Normal" xfId="0" builtinId="0"/>
    <cellStyle name="Normal_Cover" xfId="4"/>
    <cellStyle name="Normal_Cover_1" xfId="5"/>
    <cellStyle name="Normal_IXC Annual Report Form" xfId="6"/>
    <cellStyle name="Percent" xfId="3" builtinId="5"/>
  </cellStyles>
  <dxfs count="21">
    <dxf>
      <font>
        <condense val="0"/>
        <extend val="0"/>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Range="$E$41:$E$43" noThreeD="1" sel="0" val="0"/>
</file>

<file path=xl/ctrlProps/ctrlProp10.xml><?xml version="1.0" encoding="utf-8"?>
<formControlPr xmlns="http://schemas.microsoft.com/office/spreadsheetml/2009/9/main" objectType="Drop" dropStyle="combo" dx="16" fmlaRange="$E$42:$E$44" noThreeD="1" sel="0" val="0"/>
</file>

<file path=xl/ctrlProps/ctrlProp11.xml><?xml version="1.0" encoding="utf-8"?>
<formControlPr xmlns="http://schemas.microsoft.com/office/spreadsheetml/2009/9/main" objectType="Drop" dropLines="3" dropStyle="combo" dx="16" fmlaLink="$D$57" fmlaRange="$D$58:$D$60" noThreeD="1" val="0"/>
</file>

<file path=xl/ctrlProps/ctrlProp12.xml><?xml version="1.0" encoding="utf-8"?>
<formControlPr xmlns="http://schemas.microsoft.com/office/spreadsheetml/2009/9/main" objectType="Drop" dropLines="3" dropStyle="combo" dx="16" fmlaRange="$E$61:$E$63" noThreeD="1" sel="0" val="0"/>
</file>

<file path=xl/ctrlProps/ctrlProp13.xml><?xml version="1.0" encoding="utf-8"?>
<formControlPr xmlns="http://schemas.microsoft.com/office/spreadsheetml/2009/9/main" objectType="Drop" dropLines="3" dropStyle="combo" dx="16" fmlaRange="$L$31:$L$33" noThreeD="1" sel="0" val="0"/>
</file>

<file path=xl/ctrlProps/ctrlProp14.xml><?xml version="1.0" encoding="utf-8"?>
<formControlPr xmlns="http://schemas.microsoft.com/office/spreadsheetml/2009/9/main" objectType="Drop" dropLines="3" dropStyle="combo" dx="16" fmlaRange="$D$46:$D$48" noThreeD="1" sel="0" val="0"/>
</file>

<file path=xl/ctrlProps/ctrlProp15.xml><?xml version="1.0" encoding="utf-8"?>
<formControlPr xmlns="http://schemas.microsoft.com/office/spreadsheetml/2009/9/main" objectType="Drop" dropLines="3" dropStyle="combo" dx="16" fmlaRange="$F$66:$F$68" noThreeD="1" sel="0" val="0"/>
</file>

<file path=xl/ctrlProps/ctrlProp16.xml><?xml version="1.0" encoding="utf-8"?>
<formControlPr xmlns="http://schemas.microsoft.com/office/spreadsheetml/2009/9/main" objectType="Drop" dropLines="3" dropStyle="combo" dx="16" fmlaRange="$D$58:$D$60" noThreeD="1" sel="0" val="0"/>
</file>

<file path=xl/ctrlProps/ctrlProp17.xml><?xml version="1.0" encoding="utf-8"?>
<formControlPr xmlns="http://schemas.microsoft.com/office/spreadsheetml/2009/9/main" objectType="Drop" dropLines="3" dropStyle="combo" dx="16" fmlaRange="$K$63:$K$65" noThreeD="1" sel="0" val="0"/>
</file>

<file path=xl/ctrlProps/ctrlProp18.xml><?xml version="1.0" encoding="utf-8"?>
<formControlPr xmlns="http://schemas.microsoft.com/office/spreadsheetml/2009/9/main" objectType="Drop" dropLines="2" dropStyle="combo" dx="16" fmlaRange="$D$49:$D$50" noThreeD="1" sel="0" val="0"/>
</file>

<file path=xl/ctrlProps/ctrlProp19.xml><?xml version="1.0" encoding="utf-8"?>
<formControlPr xmlns="http://schemas.microsoft.com/office/spreadsheetml/2009/9/main" objectType="Drop" dropLines="3" dropStyle="combo" dx="16" fmlaRange="$K$92:$K$94" noThreeD="1" sel="0" val="0"/>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Drop" dropLines="3" dropStyle="combo" dx="16" fmlaRange="$G$28:$G$30" noThreeD="1" sel="0" val="0"/>
</file>

<file path=xl/ctrlProps/ctrlProp21.xml><?xml version="1.0" encoding="utf-8"?>
<formControlPr xmlns="http://schemas.microsoft.com/office/spreadsheetml/2009/9/main" objectType="Drop" dropLines="3" dropStyle="combo" dx="16" fmlaRange="$E$42:$E$44" noThreeD="1" sel="0" val="0"/>
</file>

<file path=xl/ctrlProps/ctrlProp22.xml><?xml version="1.0" encoding="utf-8"?>
<formControlPr xmlns="http://schemas.microsoft.com/office/spreadsheetml/2009/9/main" objectType="Drop" dropLines="3" dropStyle="combo" dx="16" fmlaRange="$H$41:$H$43" noThreeD="1" sel="0" val="0"/>
</file>

<file path=xl/ctrlProps/ctrlProp23.xml><?xml version="1.0" encoding="utf-8"?>
<formControlPr xmlns="http://schemas.microsoft.com/office/spreadsheetml/2009/9/main" objectType="Drop" dropLines="3" dropStyle="combo" dx="16" fmlaRange="$G$50:$G$52" noThreeD="1" sel="0" val="0"/>
</file>

<file path=xl/ctrlProps/ctrlProp24.xml><?xml version="1.0" encoding="utf-8"?>
<formControlPr xmlns="http://schemas.microsoft.com/office/spreadsheetml/2009/9/main" objectType="Drop" dropLines="3" dropStyle="combo" dx="16" fmlaRange="$D$44:$D$46" noThreeD="1" sel="0" val="0"/>
</file>

<file path=xl/ctrlProps/ctrlProp25.xml><?xml version="1.0" encoding="utf-8"?>
<formControlPr xmlns="http://schemas.microsoft.com/office/spreadsheetml/2009/9/main" objectType="Drop" dropLines="3" dropStyle="combo" dx="16" fmlaRange="$F$50:$F$52" noThreeD="1" sel="0" val="0"/>
</file>

<file path=xl/ctrlProps/ctrlProp26.xml><?xml version="1.0" encoding="utf-8"?>
<formControlPr xmlns="http://schemas.microsoft.com/office/spreadsheetml/2009/9/main" objectType="Drop" dropStyle="combo" dx="16" fmlaRange="$E$41:$E$43" noThreeD="1" sel="0" val="0"/>
</file>

<file path=xl/ctrlProps/ctrlProp27.xml><?xml version="1.0" encoding="utf-8"?>
<formControlPr xmlns="http://schemas.microsoft.com/office/spreadsheetml/2009/9/main" objectType="Drop" dropLines="3" dropStyle="combo" dx="16" fmlaRange="$N$73:$N$75" noThreeD="1" sel="0" val="0"/>
</file>

<file path=xl/ctrlProps/ctrlProp28.xml><?xml version="1.0" encoding="utf-8"?>
<formControlPr xmlns="http://schemas.microsoft.com/office/spreadsheetml/2009/9/main" objectType="Drop" dropLines="3" dropStyle="combo" dx="16" fmlaRange="$I$54:$I$56" noThreeD="1" sel="0"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3" dropStyle="combo" dx="16" fmlaRange="$J$46:$J$48" noThreeD="1" sel="0" val="0"/>
</file>

<file path=xl/ctrlProps/ctrlProp5.xml><?xml version="1.0" encoding="utf-8"?>
<formControlPr xmlns="http://schemas.microsoft.com/office/spreadsheetml/2009/9/main" objectType="Drop" dropStyle="combo" dx="16" fmlaRange="$N$46:$N$48" noThreeD="1" sel="0" val="0"/>
</file>

<file path=xl/ctrlProps/ctrlProp6.xml><?xml version="1.0" encoding="utf-8"?>
<formControlPr xmlns="http://schemas.microsoft.com/office/spreadsheetml/2009/9/main" objectType="Drop" dropStyle="combo" dx="16" fmlaRange="$D$37:$D$39" noThreeD="1" sel="0" val="0"/>
</file>

<file path=xl/ctrlProps/ctrlProp7.xml><?xml version="1.0" encoding="utf-8"?>
<formControlPr xmlns="http://schemas.microsoft.com/office/spreadsheetml/2009/9/main" objectType="Drop" dropStyle="combo" dx="16" fmlaRange="$D$48:$D$50" noThreeD="1" sel="0" val="0"/>
</file>

<file path=xl/ctrlProps/ctrlProp8.xml><?xml version="1.0" encoding="utf-8"?>
<formControlPr xmlns="http://schemas.microsoft.com/office/spreadsheetml/2009/9/main" objectType="Drop" dropStyle="combo" dx="16" fmlaRange="$E$47:$E$49" noThreeD="1" sel="0" val="0"/>
</file>

<file path=xl/ctrlProps/ctrlProp9.xml><?xml version="1.0" encoding="utf-8"?>
<formControlPr xmlns="http://schemas.microsoft.com/office/spreadsheetml/2009/9/main" objectType="Drop" dropStyle="combo" dx="16" fmlaRange="$E$41:$E$43"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161925</xdr:colOff>
          <xdr:row>26</xdr:row>
          <xdr:rowOff>676275</xdr:rowOff>
        </xdr:from>
        <xdr:to>
          <xdr:col>4</xdr:col>
          <xdr:colOff>1257300</xdr:colOff>
          <xdr:row>27</xdr:row>
          <xdr:rowOff>180975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180975</xdr:rowOff>
        </xdr:from>
        <xdr:to>
          <xdr:col>1</xdr:col>
          <xdr:colOff>304800</xdr:colOff>
          <xdr:row>24</xdr:row>
          <xdr:rowOff>219075</xdr:rowOff>
        </xdr:to>
        <xdr:sp macro="" textlink="">
          <xdr:nvSpPr>
            <xdr:cNvPr id="2053" name="Option Button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161925</xdr:rowOff>
        </xdr:from>
        <xdr:to>
          <xdr:col>2</xdr:col>
          <xdr:colOff>38100</xdr:colOff>
          <xdr:row>23</xdr:row>
          <xdr:rowOff>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523875</xdr:colOff>
          <xdr:row>15</xdr:row>
          <xdr:rowOff>104775</xdr:rowOff>
        </xdr:from>
        <xdr:to>
          <xdr:col>13</xdr:col>
          <xdr:colOff>447675</xdr:colOff>
          <xdr:row>16</xdr:row>
          <xdr:rowOff>66675</xdr:rowOff>
        </xdr:to>
        <xdr:sp macro="" textlink="">
          <xdr:nvSpPr>
            <xdr:cNvPr id="12290" name="Drop Down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xdr:oneCellAnchor>
    <xdr:from>
      <xdr:col>8</xdr:col>
      <xdr:colOff>114299</xdr:colOff>
      <xdr:row>5</xdr:row>
      <xdr:rowOff>76200</xdr:rowOff>
    </xdr:from>
    <xdr:ext cx="1850565" cy="1302124"/>
    <xdr:sp macro="" textlink="">
      <xdr:nvSpPr>
        <xdr:cNvPr id="2" name="Rectangle 1"/>
        <xdr:cNvSpPr/>
      </xdr:nvSpPr>
      <xdr:spPr>
        <a:xfrm>
          <a:off x="5810249" y="3495675"/>
          <a:ext cx="1850565" cy="1302124"/>
        </a:xfrm>
        <a:prstGeom prst="rect">
          <a:avLst/>
        </a:prstGeom>
        <a:noFill/>
      </xdr:spPr>
      <xdr:txBody>
        <a:bodyPr wrap="square" lIns="91440" tIns="45720" rIns="91440" bIns="45720">
          <a:no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t>
          </a: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676275</xdr:colOff>
          <xdr:row>30</xdr:row>
          <xdr:rowOff>19050</xdr:rowOff>
        </xdr:from>
        <xdr:to>
          <xdr:col>4</xdr:col>
          <xdr:colOff>1209675</xdr:colOff>
          <xdr:row>31</xdr:row>
          <xdr:rowOff>38100</xdr:rowOff>
        </xdr:to>
        <xdr:sp macro="" textlink="">
          <xdr:nvSpPr>
            <xdr:cNvPr id="13314" name="Drop Down 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180975</xdr:colOff>
          <xdr:row>37</xdr:row>
          <xdr:rowOff>152400</xdr:rowOff>
        </xdr:from>
        <xdr:to>
          <xdr:col>6</xdr:col>
          <xdr:colOff>1133475</xdr:colOff>
          <xdr:row>38</xdr:row>
          <xdr:rowOff>161925</xdr:rowOff>
        </xdr:to>
        <xdr:sp macro="" textlink="">
          <xdr:nvSpPr>
            <xdr:cNvPr id="14338" name="Drop Dow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28</xdr:row>
          <xdr:rowOff>200025</xdr:rowOff>
        </xdr:from>
        <xdr:to>
          <xdr:col>4</xdr:col>
          <xdr:colOff>1209675</xdr:colOff>
          <xdr:row>29</xdr:row>
          <xdr:rowOff>171450</xdr:rowOff>
        </xdr:to>
        <xdr:sp macro="" textlink="">
          <xdr:nvSpPr>
            <xdr:cNvPr id="15362" name="Drop Dow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352425</xdr:colOff>
          <xdr:row>33</xdr:row>
          <xdr:rowOff>85725</xdr:rowOff>
        </xdr:from>
        <xdr:to>
          <xdr:col>10</xdr:col>
          <xdr:colOff>1009650</xdr:colOff>
          <xdr:row>34</xdr:row>
          <xdr:rowOff>180975</xdr:rowOff>
        </xdr:to>
        <xdr:sp macro="" textlink="">
          <xdr:nvSpPr>
            <xdr:cNvPr id="16386" name="Drop Down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742950</xdr:colOff>
          <xdr:row>4</xdr:row>
          <xdr:rowOff>57150</xdr:rowOff>
        </xdr:from>
        <xdr:to>
          <xdr:col>10</xdr:col>
          <xdr:colOff>1066800</xdr:colOff>
          <xdr:row>4</xdr:row>
          <xdr:rowOff>352425</xdr:rowOff>
        </xdr:to>
        <xdr:sp macro="" textlink="">
          <xdr:nvSpPr>
            <xdr:cNvPr id="16387" name="Drop Down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219075</xdr:colOff>
          <xdr:row>61</xdr:row>
          <xdr:rowOff>114300</xdr:rowOff>
        </xdr:from>
        <xdr:to>
          <xdr:col>13</xdr:col>
          <xdr:colOff>361950</xdr:colOff>
          <xdr:row>62</xdr:row>
          <xdr:rowOff>171450</xdr:rowOff>
        </xdr:to>
        <xdr:sp macro="" textlink="">
          <xdr:nvSpPr>
            <xdr:cNvPr id="17410" name="Drop Down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219075</xdr:colOff>
          <xdr:row>17</xdr:row>
          <xdr:rowOff>142875</xdr:rowOff>
        </xdr:from>
        <xdr:to>
          <xdr:col>8</xdr:col>
          <xdr:colOff>9525</xdr:colOff>
          <xdr:row>18</xdr:row>
          <xdr:rowOff>38100</xdr:rowOff>
        </xdr:to>
        <xdr:sp macro="" textlink="">
          <xdr:nvSpPr>
            <xdr:cNvPr id="18434" name="Drop Down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495300</xdr:colOff>
          <xdr:row>18</xdr:row>
          <xdr:rowOff>104775</xdr:rowOff>
        </xdr:from>
        <xdr:to>
          <xdr:col>5</xdr:col>
          <xdr:colOff>895350</xdr:colOff>
          <xdr:row>19</xdr:row>
          <xdr:rowOff>171450</xdr:rowOff>
        </xdr:to>
        <xdr:sp macro="" textlink="">
          <xdr:nvSpPr>
            <xdr:cNvPr id="19458" name="Drop Down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914400</xdr:colOff>
          <xdr:row>22</xdr:row>
          <xdr:rowOff>57150</xdr:rowOff>
        </xdr:from>
        <xdr:to>
          <xdr:col>8</xdr:col>
          <xdr:colOff>1200150</xdr:colOff>
          <xdr:row>24</xdr:row>
          <xdr:rowOff>9525</xdr:rowOff>
        </xdr:to>
        <xdr:sp macro="" textlink="">
          <xdr:nvSpPr>
            <xdr:cNvPr id="20482" name="Drop Down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30</xdr:row>
          <xdr:rowOff>66675</xdr:rowOff>
        </xdr:from>
        <xdr:to>
          <xdr:col>7</xdr:col>
          <xdr:colOff>762000</xdr:colOff>
          <xdr:row>32</xdr:row>
          <xdr:rowOff>0</xdr:rowOff>
        </xdr:to>
        <xdr:sp macro="" textlink="">
          <xdr:nvSpPr>
            <xdr:cNvPr id="21506" name="Drop Down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476250</xdr:colOff>
          <xdr:row>38</xdr:row>
          <xdr:rowOff>114300</xdr:rowOff>
        </xdr:from>
        <xdr:to>
          <xdr:col>9</xdr:col>
          <xdr:colOff>742950</xdr:colOff>
          <xdr:row>39</xdr:row>
          <xdr:rowOff>123825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3276600</xdr:colOff>
          <xdr:row>28</xdr:row>
          <xdr:rowOff>9525</xdr:rowOff>
        </xdr:from>
        <xdr:to>
          <xdr:col>3</xdr:col>
          <xdr:colOff>1485900</xdr:colOff>
          <xdr:row>29</xdr:row>
          <xdr:rowOff>47625</xdr:rowOff>
        </xdr:to>
        <xdr:sp macro="" textlink="">
          <xdr:nvSpPr>
            <xdr:cNvPr id="22530" name="Drop Down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114300</xdr:colOff>
          <xdr:row>37</xdr:row>
          <xdr:rowOff>28575</xdr:rowOff>
        </xdr:from>
        <xdr:to>
          <xdr:col>6</xdr:col>
          <xdr:colOff>800100</xdr:colOff>
          <xdr:row>38</xdr:row>
          <xdr:rowOff>19050</xdr:rowOff>
        </xdr:to>
        <xdr:sp macro="" textlink="">
          <xdr:nvSpPr>
            <xdr:cNvPr id="23554" name="Drop Down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314325</xdr:colOff>
          <xdr:row>30</xdr:row>
          <xdr:rowOff>38100</xdr:rowOff>
        </xdr:from>
        <xdr:to>
          <xdr:col>5</xdr:col>
          <xdr:colOff>0</xdr:colOff>
          <xdr:row>31</xdr:row>
          <xdr:rowOff>0</xdr:rowOff>
        </xdr:to>
        <xdr:sp macro="" textlink="">
          <xdr:nvSpPr>
            <xdr:cNvPr id="24578" name="Drop Down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314325</xdr:colOff>
          <xdr:row>51</xdr:row>
          <xdr:rowOff>76200</xdr:rowOff>
        </xdr:from>
        <xdr:to>
          <xdr:col>14</xdr:col>
          <xdr:colOff>342900</xdr:colOff>
          <xdr:row>53</xdr:row>
          <xdr:rowOff>0</xdr:rowOff>
        </xdr:to>
        <xdr:sp macro="" textlink="">
          <xdr:nvSpPr>
            <xdr:cNvPr id="25602" name="Drop Down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390525</xdr:colOff>
          <xdr:row>38</xdr:row>
          <xdr:rowOff>228600</xdr:rowOff>
        </xdr:from>
        <xdr:to>
          <xdr:col>9</xdr:col>
          <xdr:colOff>428625</xdr:colOff>
          <xdr:row>40</xdr:row>
          <xdr:rowOff>0</xdr:rowOff>
        </xdr:to>
        <xdr:sp macro="" textlink="">
          <xdr:nvSpPr>
            <xdr:cNvPr id="26626" name="Drop Down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638175</xdr:colOff>
          <xdr:row>34</xdr:row>
          <xdr:rowOff>76200</xdr:rowOff>
        </xdr:from>
        <xdr:to>
          <xdr:col>13</xdr:col>
          <xdr:colOff>904875</xdr:colOff>
          <xdr:row>35</xdr:row>
          <xdr:rowOff>19050</xdr:rowOff>
        </xdr:to>
        <xdr:sp macro="" textlink="">
          <xdr:nvSpPr>
            <xdr:cNvPr id="6146" name="Drop Down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2628900</xdr:colOff>
          <xdr:row>28</xdr:row>
          <xdr:rowOff>66675</xdr:rowOff>
        </xdr:from>
        <xdr:to>
          <xdr:col>3</xdr:col>
          <xdr:colOff>590550</xdr:colOff>
          <xdr:row>28</xdr:row>
          <xdr:rowOff>266700</xdr:rowOff>
        </xdr:to>
        <xdr:sp macro="" textlink="">
          <xdr:nvSpPr>
            <xdr:cNvPr id="7171" name="Drop Down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30</xdr:row>
          <xdr:rowOff>95250</xdr:rowOff>
        </xdr:from>
        <xdr:to>
          <xdr:col>5</xdr:col>
          <xdr:colOff>1123950</xdr:colOff>
          <xdr:row>31</xdr:row>
          <xdr:rowOff>57150</xdr:rowOff>
        </xdr:to>
        <xdr:sp macro="" textlink="">
          <xdr:nvSpPr>
            <xdr:cNvPr id="8194" name="Drop Down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3476625</xdr:colOff>
          <xdr:row>28</xdr:row>
          <xdr:rowOff>123825</xdr:rowOff>
        </xdr:from>
        <xdr:to>
          <xdr:col>5</xdr:col>
          <xdr:colOff>0</xdr:colOff>
          <xdr:row>29</xdr:row>
          <xdr:rowOff>123825</xdr:rowOff>
        </xdr:to>
        <xdr:sp macro="" textlink="">
          <xdr:nvSpPr>
            <xdr:cNvPr id="9218" name="Drop Down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361950</xdr:colOff>
          <xdr:row>24</xdr:row>
          <xdr:rowOff>95250</xdr:rowOff>
        </xdr:from>
        <xdr:to>
          <xdr:col>5</xdr:col>
          <xdr:colOff>1066800</xdr:colOff>
          <xdr:row>25</xdr:row>
          <xdr:rowOff>171450</xdr:rowOff>
        </xdr:to>
        <xdr:sp macro="" textlink="">
          <xdr:nvSpPr>
            <xdr:cNvPr id="10242" name="Drop Down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914400</xdr:colOff>
          <xdr:row>26</xdr:row>
          <xdr:rowOff>0</xdr:rowOff>
        </xdr:from>
        <xdr:to>
          <xdr:col>5</xdr:col>
          <xdr:colOff>1133475</xdr:colOff>
          <xdr:row>27</xdr:row>
          <xdr:rowOff>19050</xdr:rowOff>
        </xdr:to>
        <xdr:sp macro="" textlink="">
          <xdr:nvSpPr>
            <xdr:cNvPr id="11266" name="Drop Down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838200</xdr:colOff>
          <xdr:row>25</xdr:row>
          <xdr:rowOff>0</xdr:rowOff>
        </xdr:from>
        <xdr:to>
          <xdr:col>4</xdr:col>
          <xdr:colOff>1009650</xdr:colOff>
          <xdr:row>26</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190500</xdr:colOff>
          <xdr:row>44</xdr:row>
          <xdr:rowOff>9525</xdr:rowOff>
        </xdr:from>
        <xdr:to>
          <xdr:col>4</xdr:col>
          <xdr:colOff>828675</xdr:colOff>
          <xdr:row>45</xdr:row>
          <xdr:rowOff>28575</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2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trlProp" Target="../ctrlProps/ctrlProp2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trlProp" Target="../ctrlProps/ctrlProp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trlProp" Target="../ctrlProps/ctrlProp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trlProp" Target="../ctrlProps/ctrlProp2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78"/>
  <sheetViews>
    <sheetView showGridLines="0" view="pageBreakPreview" zoomScale="115" zoomScaleNormal="100" zoomScaleSheetLayoutView="115" workbookViewId="0">
      <selection activeCell="I4" sqref="I4"/>
    </sheetView>
  </sheetViews>
  <sheetFormatPr defaultRowHeight="12.75"/>
  <cols>
    <col min="1" max="1" width="4.140625" style="2" customWidth="1"/>
    <col min="2" max="2" width="4.7109375" style="2" customWidth="1"/>
    <col min="3" max="3" width="38.140625" style="2" customWidth="1"/>
    <col min="4" max="4" width="10.7109375" style="2" customWidth="1"/>
    <col min="5" max="5" width="19.28515625" style="2" customWidth="1"/>
    <col min="6" max="6" width="2.7109375" style="2" customWidth="1"/>
    <col min="7" max="16384" width="9.140625" style="2"/>
  </cols>
  <sheetData>
    <row r="1" spans="1:12" ht="50.1" customHeight="1">
      <c r="A1" s="876" t="s">
        <v>733</v>
      </c>
      <c r="B1" s="876"/>
      <c r="C1" s="876"/>
      <c r="D1" s="876"/>
      <c r="E1" s="876"/>
      <c r="F1" s="876"/>
    </row>
    <row r="2" spans="1:12" ht="19.5" customHeight="1">
      <c r="A2" s="877" t="s">
        <v>370</v>
      </c>
      <c r="B2" s="878"/>
      <c r="C2" s="878"/>
      <c r="D2" s="878"/>
      <c r="E2" s="878"/>
      <c r="F2" s="878"/>
      <c r="G2" s="205"/>
      <c r="H2" s="205"/>
    </row>
    <row r="3" spans="1:12" ht="32.25" customHeight="1">
      <c r="A3" s="882" t="s">
        <v>13</v>
      </c>
      <c r="B3" s="883"/>
      <c r="C3" s="883"/>
      <c r="D3" s="883"/>
      <c r="E3" s="883"/>
      <c r="F3" s="206"/>
      <c r="G3" s="205"/>
      <c r="H3" s="205"/>
    </row>
    <row r="4" spans="1:12" s="12" customFormat="1" ht="15.75" customHeight="1">
      <c r="A4" s="879"/>
      <c r="B4" s="879"/>
      <c r="C4" s="879"/>
      <c r="D4" s="879"/>
      <c r="E4" s="879"/>
      <c r="F4" s="879"/>
      <c r="G4" s="207"/>
      <c r="H4" s="207"/>
    </row>
    <row r="5" spans="1:12" ht="20.25">
      <c r="A5" s="875" t="s">
        <v>12</v>
      </c>
      <c r="B5" s="875"/>
      <c r="C5" s="875"/>
      <c r="D5" s="875"/>
      <c r="E5" s="875"/>
      <c r="F5" s="875"/>
    </row>
    <row r="6" spans="1:12" ht="20.25">
      <c r="A6" s="3"/>
      <c r="B6" s="190"/>
      <c r="C6" s="6"/>
      <c r="D6" s="3"/>
      <c r="E6" s="3"/>
      <c r="F6" s="3"/>
    </row>
    <row r="7" spans="1:12" ht="20.25">
      <c r="A7" s="875" t="s">
        <v>11</v>
      </c>
      <c r="B7" s="875"/>
      <c r="C7" s="875"/>
      <c r="D7" s="875"/>
      <c r="E7" s="875"/>
      <c r="F7" s="875"/>
    </row>
    <row r="8" spans="1:12" ht="20.25" customHeight="1">
      <c r="A8" s="880" t="s">
        <v>10</v>
      </c>
      <c r="B8" s="881"/>
      <c r="C8" s="881"/>
      <c r="D8" s="881"/>
      <c r="E8" s="881"/>
      <c r="F8" s="881"/>
    </row>
    <row r="9" spans="1:12" ht="23.25" customHeight="1">
      <c r="A9" s="875" t="s">
        <v>9</v>
      </c>
      <c r="B9" s="875"/>
      <c r="C9" s="875"/>
      <c r="D9" s="875"/>
      <c r="E9" s="875"/>
      <c r="F9" s="875"/>
    </row>
    <row r="10" spans="1:12" ht="20.25">
      <c r="A10" s="3"/>
      <c r="B10" s="190"/>
      <c r="C10" s="6"/>
      <c r="D10" s="3"/>
      <c r="E10" s="3"/>
      <c r="F10" s="3"/>
    </row>
    <row r="11" spans="1:12" ht="20.25">
      <c r="A11" s="875" t="s">
        <v>8</v>
      </c>
      <c r="B11" s="875"/>
      <c r="C11" s="875"/>
      <c r="D11" s="875"/>
      <c r="E11" s="875"/>
      <c r="F11" s="875"/>
    </row>
    <row r="12" spans="1:12" ht="28.5" customHeight="1">
      <c r="A12" s="3"/>
      <c r="B12" s="215"/>
      <c r="C12" s="3"/>
      <c r="D12" s="3"/>
      <c r="E12" s="3"/>
      <c r="F12" s="3"/>
    </row>
    <row r="13" spans="1:12" ht="15.75">
      <c r="A13" s="886" t="s">
        <v>7</v>
      </c>
      <c r="B13" s="886"/>
      <c r="C13" s="886"/>
      <c r="D13" s="357">
        <v>2014</v>
      </c>
      <c r="E13" s="200"/>
      <c r="F13" s="3"/>
    </row>
    <row r="14" spans="1:12" ht="15.75">
      <c r="A14" s="211"/>
      <c r="B14" s="211"/>
      <c r="C14" s="211"/>
      <c r="D14" s="216"/>
      <c r="E14" s="200"/>
      <c r="F14" s="3"/>
    </row>
    <row r="15" spans="1:12" ht="28.5" customHeight="1">
      <c r="A15" s="894" t="s">
        <v>666</v>
      </c>
      <c r="B15" s="895"/>
      <c r="C15" s="895"/>
      <c r="D15" s="895"/>
      <c r="E15" s="895"/>
      <c r="F15" s="895"/>
    </row>
    <row r="16" spans="1:12" s="4" customFormat="1" ht="15.75" customHeight="1" thickBot="1">
      <c r="A16" s="887"/>
      <c r="B16" s="887"/>
      <c r="C16" s="887"/>
      <c r="D16" s="887"/>
      <c r="E16" s="887"/>
      <c r="F16" s="239"/>
      <c r="G16" s="208"/>
      <c r="H16" s="208"/>
      <c r="I16" s="208"/>
      <c r="J16" s="187"/>
      <c r="K16" s="187"/>
      <c r="L16" s="187"/>
    </row>
    <row r="17" spans="1:11" s="4" customFormat="1" ht="18.75" thickBot="1">
      <c r="A17" s="217"/>
      <c r="B17" s="326"/>
      <c r="C17" s="201" t="s">
        <v>454</v>
      </c>
      <c r="D17" s="220"/>
      <c r="E17" s="3"/>
      <c r="F17" s="3"/>
      <c r="G17" s="2"/>
      <c r="H17" s="2"/>
      <c r="I17" s="2"/>
      <c r="J17" s="2"/>
      <c r="K17" s="2"/>
    </row>
    <row r="18" spans="1:11" s="4" customFormat="1" ht="15.75" thickBot="1">
      <c r="A18" s="217"/>
      <c r="B18" s="217"/>
      <c r="C18" s="218"/>
      <c r="D18" s="219"/>
      <c r="E18" s="3"/>
      <c r="F18" s="3"/>
      <c r="G18" s="2"/>
      <c r="H18" s="2"/>
      <c r="I18" s="2"/>
      <c r="J18" s="2"/>
      <c r="K18" s="2"/>
    </row>
    <row r="19" spans="1:11" s="4" customFormat="1" ht="18.75" thickBot="1">
      <c r="A19" s="217"/>
      <c r="B19" s="326" t="s">
        <v>732</v>
      </c>
      <c r="C19" s="201" t="s">
        <v>6</v>
      </c>
      <c r="D19" s="220"/>
      <c r="E19" s="3"/>
      <c r="F19" s="3"/>
      <c r="G19" s="2"/>
      <c r="H19" s="2"/>
      <c r="I19" s="2"/>
      <c r="J19" s="2"/>
      <c r="K19" s="2"/>
    </row>
    <row r="20" spans="1:11" ht="15.75">
      <c r="A20" s="199" t="s">
        <v>5</v>
      </c>
      <c r="B20" s="199"/>
      <c r="C20" s="199"/>
      <c r="D20" s="216"/>
      <c r="E20" s="200"/>
      <c r="F20" s="3"/>
    </row>
    <row r="21" spans="1:11" ht="15.75">
      <c r="A21" s="202" t="s">
        <v>371</v>
      </c>
      <c r="B21" s="3"/>
      <c r="C21" s="203"/>
      <c r="D21" s="203"/>
      <c r="E21" s="200"/>
      <c r="F21" s="3"/>
    </row>
    <row r="22" spans="1:11" ht="15.75">
      <c r="A22" s="3"/>
      <c r="B22" s="618"/>
      <c r="C22" s="199"/>
      <c r="D22" s="200"/>
      <c r="E22" s="200"/>
      <c r="F22" s="3"/>
    </row>
    <row r="23" spans="1:11" ht="18">
      <c r="A23" s="3"/>
      <c r="B23" s="619"/>
      <c r="C23" s="616" t="s">
        <v>4</v>
      </c>
      <c r="D23" s="3"/>
      <c r="E23" s="3"/>
      <c r="F23" s="3"/>
    </row>
    <row r="24" spans="1:11" ht="15">
      <c r="A24" s="888"/>
      <c r="B24" s="888"/>
      <c r="C24" s="888"/>
      <c r="D24" s="3"/>
      <c r="E24" s="3"/>
      <c r="F24" s="3"/>
    </row>
    <row r="25" spans="1:11" ht="19.5" customHeight="1">
      <c r="A25" s="3"/>
      <c r="B25" s="617"/>
      <c r="C25" s="889" t="s">
        <v>3</v>
      </c>
      <c r="D25" s="889"/>
      <c r="E25" s="889"/>
      <c r="F25" s="889"/>
    </row>
    <row r="26" spans="1:11" ht="58.5" customHeight="1">
      <c r="A26" s="217"/>
      <c r="B26" s="221"/>
      <c r="C26" s="889"/>
      <c r="D26" s="889"/>
      <c r="E26" s="889"/>
      <c r="F26" s="889"/>
    </row>
    <row r="27" spans="1:11" ht="54" customHeight="1">
      <c r="A27" s="217"/>
      <c r="B27" s="221"/>
      <c r="C27" s="204"/>
      <c r="D27" s="331"/>
      <c r="E27" s="3"/>
      <c r="F27" s="204"/>
    </row>
    <row r="28" spans="1:11" s="330" customFormat="1" ht="15.75">
      <c r="A28" s="331"/>
      <c r="B28" s="331"/>
      <c r="C28" s="331"/>
      <c r="D28" s="892"/>
      <c r="E28" s="892"/>
      <c r="F28" s="331"/>
    </row>
    <row r="29" spans="1:11" ht="15">
      <c r="A29" s="884" t="s">
        <v>672</v>
      </c>
      <c r="B29" s="893"/>
      <c r="C29" s="893"/>
      <c r="D29" s="890" t="s">
        <v>2</v>
      </c>
      <c r="E29" s="891"/>
      <c r="F29" s="3"/>
    </row>
    <row r="30" spans="1:11" ht="13.5" customHeight="1">
      <c r="A30" s="884" t="s">
        <v>725</v>
      </c>
      <c r="B30" s="885"/>
      <c r="C30" s="885"/>
      <c r="D30" s="3"/>
      <c r="E30" s="3"/>
      <c r="F30" s="3"/>
    </row>
    <row r="42" spans="5:5">
      <c r="E42" s="2" t="s">
        <v>1</v>
      </c>
    </row>
    <row r="43" spans="5:5">
      <c r="E43" s="2" t="s">
        <v>0</v>
      </c>
    </row>
    <row r="77" spans="4:4">
      <c r="D77" s="2" t="s">
        <v>1</v>
      </c>
    </row>
    <row r="78" spans="4:4">
      <c r="D78" s="2" t="s">
        <v>0</v>
      </c>
    </row>
  </sheetData>
  <sheetProtection password="C830" sheet="1" objects="1" scenarios="1"/>
  <mergeCells count="18">
    <mergeCell ref="A30:C30"/>
    <mergeCell ref="A13:C13"/>
    <mergeCell ref="A16:E16"/>
    <mergeCell ref="A24:C24"/>
    <mergeCell ref="C25:F26"/>
    <mergeCell ref="D29:E29"/>
    <mergeCell ref="D28:E28"/>
    <mergeCell ref="A29:C29"/>
    <mergeCell ref="A15:F15"/>
    <mergeCell ref="A9:F9"/>
    <mergeCell ref="A11:F11"/>
    <mergeCell ref="A1:F1"/>
    <mergeCell ref="A2:F2"/>
    <mergeCell ref="A4:F4"/>
    <mergeCell ref="A5:F5"/>
    <mergeCell ref="A7:F7"/>
    <mergeCell ref="A8:F8"/>
    <mergeCell ref="A3:E3"/>
  </mergeCells>
  <conditionalFormatting sqref="B23 B25">
    <cfRule type="duplicateValues" dxfId="20" priority="1" stopIfTrue="1"/>
    <cfRule type="duplicateValues" dxfId="19" priority="3" stopIfTrue="1"/>
  </conditionalFormatting>
  <dataValidations xWindow="417" yWindow="699" count="1">
    <dataValidation type="list" allowBlank="1" showInputMessage="1" prompt="This field is to be used when filed under seal." sqref="D28:E28">
      <formula1>$D$76:$D$79</formula1>
    </dataValidation>
  </dataValidations>
  <printOptions horizontalCentered="1"/>
  <pageMargins left="0.45" right="0.45" top="0.7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from>
                    <xdr:col>3</xdr:col>
                    <xdr:colOff>161925</xdr:colOff>
                    <xdr:row>26</xdr:row>
                    <xdr:rowOff>676275</xdr:rowOff>
                  </from>
                  <to>
                    <xdr:col>4</xdr:col>
                    <xdr:colOff>1257300</xdr:colOff>
                    <xdr:row>27</xdr:row>
                    <xdr:rowOff>180975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38100</xdr:colOff>
                    <xdr:row>23</xdr:row>
                    <xdr:rowOff>180975</xdr:rowOff>
                  </from>
                  <to>
                    <xdr:col>1</xdr:col>
                    <xdr:colOff>304800</xdr:colOff>
                    <xdr:row>24</xdr:row>
                    <xdr:rowOff>219075</xdr:rowOff>
                  </to>
                </anchor>
              </controlPr>
            </control>
          </mc:Choice>
        </mc:AlternateContent>
        <mc:AlternateContent xmlns:mc="http://schemas.openxmlformats.org/markup-compatibility/2006">
          <mc:Choice Requires="x14">
            <control shapeId="2052" r:id="rId6" name="Option Button 4">
              <controlPr defaultSize="0" autoFill="0" autoLine="0" autoPict="0">
                <anchor>
                  <from>
                    <xdr:col>1</xdr:col>
                    <xdr:colOff>47625</xdr:colOff>
                    <xdr:row>21</xdr:row>
                    <xdr:rowOff>161925</xdr:rowOff>
                  </from>
                  <to>
                    <xdr:col>2</xdr:col>
                    <xdr:colOff>38100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70"/>
  <sheetViews>
    <sheetView showGridLines="0" view="pageBreakPreview" zoomScaleNormal="100" zoomScaleSheetLayoutView="100" workbookViewId="0">
      <selection activeCell="E10" sqref="E10"/>
    </sheetView>
  </sheetViews>
  <sheetFormatPr defaultRowHeight="15"/>
  <cols>
    <col min="1" max="1" width="3.42578125" style="587" bestFit="1" customWidth="1"/>
    <col min="2" max="2" width="14.28515625" style="153" customWidth="1"/>
    <col min="3" max="3" width="64.28515625" style="42" customWidth="1"/>
    <col min="4" max="4" width="15.28515625" style="42" customWidth="1"/>
    <col min="5" max="5" width="15.28515625" style="153" customWidth="1"/>
    <col min="6" max="6" width="9.140625" style="153"/>
    <col min="7" max="250" width="9.140625" style="42"/>
    <col min="251" max="251" width="3.42578125" style="42" bestFit="1" customWidth="1"/>
    <col min="252" max="16384" width="9.140625" style="42"/>
  </cols>
  <sheetData>
    <row r="1" spans="1:8" s="3" customFormat="1" ht="12.75">
      <c r="A1" s="587">
        <v>1</v>
      </c>
      <c r="C1" s="147"/>
      <c r="D1" s="40" t="s">
        <v>46</v>
      </c>
      <c r="E1" s="41">
        <f>IF(Cover!D13&gt;0, Cover!D13,"")</f>
        <v>2014</v>
      </c>
    </row>
    <row r="2" spans="1:8" s="3" customFormat="1" ht="12.75">
      <c r="A2" s="587">
        <v>2</v>
      </c>
      <c r="B2" s="185" t="s">
        <v>45</v>
      </c>
      <c r="C2" s="1070" t="str">
        <f>IF(Cover!A1&gt;0, Cover!A1, "")</f>
        <v>EMC of St. Charles County, LLC</v>
      </c>
      <c r="D2" s="1070"/>
      <c r="E2" s="1070"/>
    </row>
    <row r="3" spans="1:8" s="3" customFormat="1" ht="5.0999999999999996" customHeight="1">
      <c r="A3" s="587"/>
      <c r="B3" s="884"/>
      <c r="C3" s="884"/>
      <c r="D3" s="884"/>
      <c r="E3" s="884"/>
    </row>
    <row r="4" spans="1:8">
      <c r="B4" s="982" t="s">
        <v>113</v>
      </c>
      <c r="C4" s="982"/>
      <c r="D4" s="982"/>
      <c r="E4" s="982"/>
      <c r="F4" s="150"/>
    </row>
    <row r="5" spans="1:8" ht="69.75" customHeight="1">
      <c r="B5" s="1005" t="s">
        <v>460</v>
      </c>
      <c r="C5" s="1005"/>
      <c r="D5" s="1005"/>
      <c r="E5" s="1005"/>
    </row>
    <row r="6" spans="1:8" ht="8.1" customHeight="1">
      <c r="B6" s="1056"/>
      <c r="C6" s="1056"/>
      <c r="D6" s="1056"/>
      <c r="E6" s="1056"/>
    </row>
    <row r="7" spans="1:8" ht="30" customHeight="1">
      <c r="B7" s="1053" t="s">
        <v>103</v>
      </c>
      <c r="C7" s="1055"/>
      <c r="D7" s="786" t="s">
        <v>102</v>
      </c>
      <c r="E7" s="681" t="s">
        <v>101</v>
      </c>
      <c r="F7" s="42"/>
    </row>
    <row r="8" spans="1:8" s="153" customFormat="1" ht="21" customHeight="1">
      <c r="A8" s="587">
        <v>3</v>
      </c>
      <c r="B8" s="997" t="s">
        <v>382</v>
      </c>
      <c r="C8" s="1008"/>
      <c r="D8" s="478"/>
      <c r="E8" s="652"/>
    </row>
    <row r="9" spans="1:8" s="153" customFormat="1" ht="21" customHeight="1">
      <c r="A9" s="587">
        <v>4</v>
      </c>
      <c r="B9" s="826" t="s">
        <v>112</v>
      </c>
      <c r="C9" s="429" t="s">
        <v>383</v>
      </c>
      <c r="D9" s="478"/>
      <c r="E9" s="652" t="s">
        <v>759</v>
      </c>
    </row>
    <row r="10" spans="1:8" ht="21" customHeight="1">
      <c r="A10" s="587">
        <v>5</v>
      </c>
      <c r="B10" s="1069" t="s">
        <v>5</v>
      </c>
      <c r="C10" s="1064"/>
      <c r="D10" s="478"/>
      <c r="E10" s="652"/>
      <c r="F10" s="42"/>
    </row>
    <row r="11" spans="1:8" ht="21" customHeight="1">
      <c r="A11" s="587">
        <v>6</v>
      </c>
      <c r="B11" s="1069"/>
      <c r="C11" s="1064"/>
      <c r="D11" s="478"/>
      <c r="E11" s="652"/>
      <c r="F11" s="42"/>
    </row>
    <row r="12" spans="1:8" ht="21" customHeight="1">
      <c r="A12" s="587">
        <v>7</v>
      </c>
      <c r="B12" s="1069"/>
      <c r="C12" s="1064"/>
      <c r="D12" s="477"/>
      <c r="E12" s="489"/>
      <c r="F12" s="42"/>
    </row>
    <row r="13" spans="1:8" ht="21" customHeight="1">
      <c r="A13" s="587">
        <v>8</v>
      </c>
      <c r="B13" s="1069"/>
      <c r="C13" s="1064"/>
      <c r="D13" s="493"/>
      <c r="E13" s="493"/>
      <c r="F13" s="45"/>
      <c r="G13" s="45"/>
      <c r="H13" s="45"/>
    </row>
    <row r="14" spans="1:8" s="153" customFormat="1" ht="21" customHeight="1">
      <c r="A14" s="587">
        <v>9</v>
      </c>
      <c r="B14" s="1067" t="s">
        <v>511</v>
      </c>
      <c r="C14" s="1068"/>
      <c r="D14" s="494">
        <f>SUM(D9:D13)</f>
        <v>0</v>
      </c>
      <c r="E14" s="494">
        <f>SUM(E9:E13)</f>
        <v>0</v>
      </c>
      <c r="F14" s="162"/>
      <c r="G14" s="163"/>
      <c r="H14" s="162"/>
    </row>
    <row r="15" spans="1:8" s="153" customFormat="1" ht="21" customHeight="1">
      <c r="A15" s="587">
        <v>10</v>
      </c>
      <c r="B15" s="826" t="s">
        <v>111</v>
      </c>
      <c r="C15" s="632" t="s">
        <v>384</v>
      </c>
      <c r="D15" s="477"/>
      <c r="E15" s="489"/>
      <c r="F15" s="163"/>
      <c r="G15" s="163"/>
      <c r="H15" s="162"/>
    </row>
    <row r="16" spans="1:8" ht="21" customHeight="1">
      <c r="A16" s="587">
        <v>11</v>
      </c>
      <c r="B16" s="1063"/>
      <c r="C16" s="1064"/>
      <c r="D16" s="477"/>
      <c r="E16" s="489"/>
      <c r="F16" s="42"/>
    </row>
    <row r="17" spans="1:7" ht="21" customHeight="1">
      <c r="A17" s="587">
        <v>12</v>
      </c>
      <c r="B17" s="1063"/>
      <c r="C17" s="1064"/>
      <c r="D17" s="477"/>
      <c r="E17" s="489"/>
      <c r="F17" s="42"/>
    </row>
    <row r="18" spans="1:7" ht="21" customHeight="1">
      <c r="A18" s="587">
        <v>13</v>
      </c>
      <c r="B18" s="997" t="s">
        <v>110</v>
      </c>
      <c r="C18" s="1008"/>
      <c r="D18" s="477"/>
      <c r="E18" s="489"/>
      <c r="F18" s="42"/>
    </row>
    <row r="19" spans="1:7" ht="21" customHeight="1">
      <c r="A19" s="587">
        <v>14</v>
      </c>
      <c r="B19" s="1063"/>
      <c r="C19" s="1064"/>
      <c r="D19" s="493"/>
      <c r="E19" s="827"/>
      <c r="F19" s="42"/>
    </row>
    <row r="20" spans="1:7" s="153" customFormat="1" ht="21" customHeight="1">
      <c r="A20" s="587">
        <v>15</v>
      </c>
      <c r="B20" s="1067" t="s">
        <v>512</v>
      </c>
      <c r="C20" s="1068"/>
      <c r="D20" s="495">
        <f>SUM(D15:D19)</f>
        <v>0</v>
      </c>
      <c r="E20" s="495">
        <f>SUM(E15:E19)</f>
        <v>0</v>
      </c>
    </row>
    <row r="21" spans="1:7" s="153" customFormat="1" ht="21" customHeight="1" thickBot="1">
      <c r="A21" s="587">
        <v>16</v>
      </c>
      <c r="B21" s="997" t="s">
        <v>385</v>
      </c>
      <c r="C21" s="1008"/>
      <c r="D21" s="496">
        <f>D8+D14-D20</f>
        <v>0</v>
      </c>
      <c r="E21" s="496">
        <f>E8+E14-E20</f>
        <v>0</v>
      </c>
    </row>
    <row r="22" spans="1:7" ht="15.75" thickTop="1">
      <c r="B22" s="1065"/>
      <c r="C22" s="1066"/>
      <c r="D22" s="828" t="s">
        <v>99</v>
      </c>
      <c r="E22" s="828" t="s">
        <v>99</v>
      </c>
      <c r="F22" s="42"/>
    </row>
    <row r="23" spans="1:7" ht="8.1" customHeight="1">
      <c r="B23" s="1056"/>
      <c r="C23" s="1056"/>
      <c r="D23" s="1056"/>
      <c r="E23" s="1056"/>
      <c r="F23" s="42"/>
    </row>
    <row r="24" spans="1:7">
      <c r="B24" s="1073" t="s">
        <v>109</v>
      </c>
      <c r="C24" s="1073"/>
      <c r="D24" s="1073"/>
      <c r="E24" s="1073"/>
      <c r="F24" s="42"/>
    </row>
    <row r="25" spans="1:7" ht="12.75" customHeight="1">
      <c r="B25" s="1074" t="s">
        <v>108</v>
      </c>
      <c r="C25" s="1075"/>
      <c r="D25" s="1075"/>
      <c r="E25" s="1075"/>
      <c r="F25" s="42"/>
    </row>
    <row r="26" spans="1:7" s="344" customFormat="1" ht="15" customHeight="1">
      <c r="A26" s="1080" t="s">
        <v>451</v>
      </c>
      <c r="B26" s="1081"/>
      <c r="C26" s="1081"/>
      <c r="D26" s="1082"/>
      <c r="E26" s="343"/>
    </row>
    <row r="27" spans="1:7">
      <c r="B27" s="1073" t="s">
        <v>107</v>
      </c>
      <c r="C27" s="1073"/>
      <c r="D27" s="1073"/>
      <c r="E27" s="1073"/>
      <c r="F27" s="42"/>
    </row>
    <row r="28" spans="1:7" ht="30.75" customHeight="1">
      <c r="B28" s="1076" t="s">
        <v>103</v>
      </c>
      <c r="C28" s="1077"/>
      <c r="D28" s="829" t="s">
        <v>102</v>
      </c>
      <c r="E28" s="830" t="s">
        <v>101</v>
      </c>
      <c r="F28" s="42"/>
    </row>
    <row r="29" spans="1:7" ht="21" customHeight="1">
      <c r="A29" s="587">
        <v>17</v>
      </c>
      <c r="B29" s="997" t="s">
        <v>386</v>
      </c>
      <c r="C29" s="1031"/>
      <c r="D29" s="497"/>
      <c r="E29" s="831"/>
      <c r="F29" s="42"/>
    </row>
    <row r="30" spans="1:7" ht="21" customHeight="1">
      <c r="A30" s="587">
        <v>18</v>
      </c>
      <c r="B30" s="1078" t="s">
        <v>387</v>
      </c>
      <c r="C30" s="1079"/>
      <c r="D30" s="495" t="str">
        <f>IF(D57=2,D21,"")</f>
        <v/>
      </c>
      <c r="E30" s="495" t="str">
        <f>IF(D57=2,E21,"")</f>
        <v/>
      </c>
      <c r="F30" s="42"/>
    </row>
    <row r="31" spans="1:7" ht="21" customHeight="1">
      <c r="A31" s="587">
        <v>19</v>
      </c>
      <c r="B31" s="1078" t="s">
        <v>388</v>
      </c>
      <c r="C31" s="969"/>
      <c r="D31" s="498" t="str">
        <f>IF(D57=2,'Page W-5'!K60,"")</f>
        <v/>
      </c>
      <c r="E31" s="498" t="str">
        <f>IF(D57=2,'Page S-4'!K50,"")</f>
        <v/>
      </c>
      <c r="F31" s="42"/>
    </row>
    <row r="32" spans="1:7" ht="21" customHeight="1">
      <c r="A32" s="587">
        <v>20</v>
      </c>
      <c r="B32" s="997" t="s">
        <v>106</v>
      </c>
      <c r="C32" s="1008"/>
      <c r="D32" s="609" t="str">
        <f>IF($D$57=2,IF(D31=0, "0.00%", D30/D31),"")</f>
        <v/>
      </c>
      <c r="E32" s="832" t="str">
        <f>IF($D$57=2,IF(E31=0, "0.00%", E30/E31),"")</f>
        <v/>
      </c>
      <c r="F32" s="241"/>
      <c r="G32" s="241"/>
    </row>
    <row r="33" spans="1:7" ht="21" customHeight="1">
      <c r="A33" s="587">
        <v>21</v>
      </c>
      <c r="B33" s="1078" t="s">
        <v>389</v>
      </c>
      <c r="C33" s="1008"/>
      <c r="D33" s="498" t="str">
        <f>IF(D57=2,'Page W-5'!N60,"")</f>
        <v/>
      </c>
      <c r="E33" s="498" t="str">
        <f>IF(D57=2,'Page S-4'!N50,"")</f>
        <v/>
      </c>
      <c r="F33" s="42"/>
    </row>
    <row r="34" spans="1:7" ht="21" customHeight="1">
      <c r="A34" s="587">
        <v>22</v>
      </c>
      <c r="B34" s="1078" t="s">
        <v>428</v>
      </c>
      <c r="C34" s="1008"/>
      <c r="D34" s="498" t="str">
        <f>IF(D57=2,D32*D33,"")</f>
        <v/>
      </c>
      <c r="E34" s="498" t="str">
        <f>IF(D57=2,E32*E33,"")</f>
        <v/>
      </c>
      <c r="F34" s="42"/>
    </row>
    <row r="35" spans="1:7" ht="21" customHeight="1" thickBot="1">
      <c r="A35" s="587">
        <v>23</v>
      </c>
      <c r="B35" s="997" t="s">
        <v>105</v>
      </c>
      <c r="C35" s="1008"/>
      <c r="D35" s="499" t="str">
        <f>IF($D$57=2,SUM(D29+D34),"")</f>
        <v/>
      </c>
      <c r="E35" s="499" t="str">
        <f>IF($D$57=2,SUM(E29+E34),"")</f>
        <v/>
      </c>
      <c r="F35" s="42"/>
    </row>
    <row r="36" spans="1:7" ht="14.25" customHeight="1" thickTop="1">
      <c r="B36" s="1071"/>
      <c r="C36" s="1072"/>
      <c r="D36" s="833" t="s">
        <v>99</v>
      </c>
      <c r="E36" s="834" t="s">
        <v>99</v>
      </c>
      <c r="F36" s="42"/>
    </row>
    <row r="37" spans="1:7" ht="24" customHeight="1">
      <c r="B37" s="1085" t="s">
        <v>14</v>
      </c>
      <c r="C37" s="1086"/>
      <c r="D37" s="1086"/>
      <c r="E37" s="1086"/>
      <c r="F37" s="42"/>
    </row>
    <row r="38" spans="1:7" ht="18.75" customHeight="1">
      <c r="B38" s="1073" t="s">
        <v>104</v>
      </c>
      <c r="C38" s="1073"/>
      <c r="D38" s="1073"/>
      <c r="E38" s="1073"/>
      <c r="F38" s="42"/>
    </row>
    <row r="39" spans="1:7" ht="28.5" customHeight="1">
      <c r="B39" s="1057" t="s">
        <v>103</v>
      </c>
      <c r="C39" s="1022"/>
      <c r="D39" s="786" t="s">
        <v>102</v>
      </c>
      <c r="E39" s="681" t="s">
        <v>101</v>
      </c>
      <c r="F39" s="42"/>
    </row>
    <row r="40" spans="1:7" ht="21" customHeight="1">
      <c r="A40" s="587">
        <v>24</v>
      </c>
      <c r="B40" s="997" t="s">
        <v>430</v>
      </c>
      <c r="C40" s="1031"/>
      <c r="D40" s="836"/>
      <c r="E40" s="836"/>
      <c r="F40" s="42"/>
    </row>
    <row r="41" spans="1:7" ht="21" customHeight="1">
      <c r="A41" s="587">
        <v>25</v>
      </c>
      <c r="B41" s="1078" t="s">
        <v>428</v>
      </c>
      <c r="C41" s="1079"/>
      <c r="D41" s="835"/>
      <c r="E41" s="874"/>
      <c r="F41" s="42"/>
    </row>
    <row r="42" spans="1:7" ht="21" customHeight="1" thickBot="1">
      <c r="A42" s="587">
        <v>26</v>
      </c>
      <c r="B42" s="997" t="s">
        <v>100</v>
      </c>
      <c r="C42" s="1031"/>
      <c r="D42" s="496" t="str">
        <f>IF(D57&lt;3,"",SUM(D40:D41))</f>
        <v/>
      </c>
      <c r="E42" s="496" t="str">
        <f>IF(D57&lt;3,"",SUM(E40:E41))</f>
        <v/>
      </c>
      <c r="F42" s="163"/>
      <c r="G42" s="45"/>
    </row>
    <row r="43" spans="1:7" ht="15.75" thickTop="1">
      <c r="B43" s="1083"/>
      <c r="C43" s="1084"/>
      <c r="D43" s="833" t="s">
        <v>99</v>
      </c>
      <c r="E43" s="834" t="s">
        <v>99</v>
      </c>
      <c r="F43" s="42"/>
    </row>
    <row r="44" spans="1:7" s="43" customFormat="1" ht="7.5" customHeight="1">
      <c r="A44" s="587"/>
      <c r="B44" s="323"/>
      <c r="C44" s="323"/>
      <c r="D44" s="84"/>
      <c r="E44" s="84"/>
      <c r="F44" s="42"/>
    </row>
    <row r="45" spans="1:7" s="43" customFormat="1">
      <c r="A45" s="589"/>
      <c r="B45" s="1011" t="s">
        <v>54</v>
      </c>
      <c r="C45" s="1012"/>
      <c r="D45" s="153"/>
      <c r="E45" s="42"/>
      <c r="F45" s="42"/>
    </row>
    <row r="46" spans="1:7" ht="15" customHeight="1">
      <c r="A46" s="592"/>
      <c r="B46" s="1011" t="s">
        <v>26</v>
      </c>
      <c r="C46" s="911"/>
      <c r="D46" s="890" t="s">
        <v>2</v>
      </c>
      <c r="E46" s="890"/>
    </row>
    <row r="47" spans="1:7" s="43" customFormat="1">
      <c r="A47" s="10"/>
      <c r="B47" s="83"/>
      <c r="F47" s="83"/>
    </row>
    <row r="48" spans="1:7" s="43" customFormat="1">
      <c r="A48" s="10"/>
      <c r="B48" s="83"/>
      <c r="D48" s="2"/>
      <c r="E48" s="152"/>
      <c r="F48" s="83"/>
    </row>
    <row r="49" spans="1:6" s="43" customFormat="1">
      <c r="A49" s="10"/>
      <c r="B49" s="83"/>
      <c r="D49" s="2"/>
      <c r="E49" s="152"/>
      <c r="F49" s="83"/>
    </row>
    <row r="50" spans="1:6" s="43" customFormat="1">
      <c r="A50" s="10"/>
      <c r="B50" s="83"/>
      <c r="D50" s="2"/>
      <c r="E50" s="152"/>
      <c r="F50" s="83"/>
    </row>
    <row r="51" spans="1:6">
      <c r="D51" s="3"/>
      <c r="E51" s="147"/>
    </row>
    <row r="52" spans="1:6">
      <c r="D52" s="3"/>
      <c r="E52" s="147"/>
    </row>
    <row r="53" spans="1:6">
      <c r="D53" s="3"/>
      <c r="E53" s="147"/>
    </row>
    <row r="54" spans="1:6">
      <c r="D54" s="3"/>
      <c r="E54" s="147"/>
    </row>
    <row r="55" spans="1:6">
      <c r="D55" s="3"/>
      <c r="E55" s="147"/>
    </row>
    <row r="56" spans="1:6">
      <c r="D56" s="3"/>
      <c r="E56" s="147"/>
    </row>
    <row r="57" spans="1:6">
      <c r="D57" s="309">
        <v>1</v>
      </c>
      <c r="E57" s="147"/>
    </row>
    <row r="58" spans="1:6">
      <c r="D58" s="307"/>
      <c r="E58" s="147"/>
    </row>
    <row r="59" spans="1:6">
      <c r="D59" s="308" t="s">
        <v>107</v>
      </c>
      <c r="E59" s="147"/>
    </row>
    <row r="60" spans="1:6">
      <c r="D60" s="308" t="s">
        <v>104</v>
      </c>
      <c r="E60" s="147"/>
    </row>
    <row r="61" spans="1:6">
      <c r="D61" s="3"/>
      <c r="E61" s="147"/>
    </row>
    <row r="62" spans="1:6">
      <c r="D62" s="3"/>
      <c r="E62" s="147" t="s">
        <v>1</v>
      </c>
    </row>
    <row r="63" spans="1:6">
      <c r="D63" s="3"/>
      <c r="E63" s="147" t="s">
        <v>0</v>
      </c>
    </row>
    <row r="64" spans="1:6">
      <c r="D64" s="3"/>
      <c r="E64" s="147"/>
    </row>
    <row r="65" spans="5:5">
      <c r="E65" s="42"/>
    </row>
    <row r="66" spans="5:5">
      <c r="E66" s="42"/>
    </row>
    <row r="67" spans="5:5">
      <c r="E67" s="42"/>
    </row>
    <row r="68" spans="5:5">
      <c r="E68" s="42"/>
    </row>
    <row r="69" spans="5:5">
      <c r="E69" s="42"/>
    </row>
    <row r="70" spans="5:5">
      <c r="E70" s="42"/>
    </row>
  </sheetData>
  <sheetProtection password="C830" sheet="1" objects="1" scenarios="1"/>
  <mergeCells count="43">
    <mergeCell ref="B43:C43"/>
    <mergeCell ref="D46:E46"/>
    <mergeCell ref="B37:E37"/>
    <mergeCell ref="B38:E38"/>
    <mergeCell ref="B39:C39"/>
    <mergeCell ref="B40:C40"/>
    <mergeCell ref="B41:C41"/>
    <mergeCell ref="B42:C42"/>
    <mergeCell ref="B45:C45"/>
    <mergeCell ref="B46:C46"/>
    <mergeCell ref="B23:E23"/>
    <mergeCell ref="B32:C32"/>
    <mergeCell ref="B33:C33"/>
    <mergeCell ref="B34:C34"/>
    <mergeCell ref="B35:C35"/>
    <mergeCell ref="A26:D26"/>
    <mergeCell ref="B36:C36"/>
    <mergeCell ref="B24:E24"/>
    <mergeCell ref="B25:E25"/>
    <mergeCell ref="B27:E27"/>
    <mergeCell ref="B28:C28"/>
    <mergeCell ref="B29:C29"/>
    <mergeCell ref="B30:C30"/>
    <mergeCell ref="B31:C31"/>
    <mergeCell ref="C2:E2"/>
    <mergeCell ref="B3:E3"/>
    <mergeCell ref="B4:E4"/>
    <mergeCell ref="B5:E5"/>
    <mergeCell ref="B6:E6"/>
    <mergeCell ref="B19:C19"/>
    <mergeCell ref="B22:C22"/>
    <mergeCell ref="B7:C7"/>
    <mergeCell ref="B8:C8"/>
    <mergeCell ref="B14:C14"/>
    <mergeCell ref="B18:C18"/>
    <mergeCell ref="B10:C10"/>
    <mergeCell ref="B11:C11"/>
    <mergeCell ref="B12:C12"/>
    <mergeCell ref="B13:C13"/>
    <mergeCell ref="B16:C16"/>
    <mergeCell ref="B17:C17"/>
    <mergeCell ref="B20:C20"/>
    <mergeCell ref="B21:C21"/>
  </mergeCells>
  <dataValidations xWindow="711" yWindow="359" count="2">
    <dataValidation allowBlank="1" showInputMessage="1" showErrorMessage="1" errorTitle="Invalid Data Entry" error="The total sales must equal line D28 + D33." sqref="D35"/>
    <dataValidation type="custom" errorStyle="warning" allowBlank="1" showInputMessage="1" showErrorMessage="1" errorTitle="warning" error="You must select attached method in the drop down box above in order to enter data, and allow the form to properly calculate and populate. If you have not selected attached method, click cancel and do so now." promptTitle="notice:" prompt="entry in this cell is only allowed if the attached method has been chosen in the drop down box above." sqref="D40:E41">
      <formula1>AND(D57=3)</formula1>
    </dataValidation>
  </dataValidations>
  <printOptions horizontalCentered="1"/>
  <pageMargins left="0.25" right="0.25" top="0.5" bottom="0.35" header="0.3" footer="0.3"/>
  <pageSetup scale="83" orientation="portrait" r:id="rId1"/>
  <headerFooter>
    <oddFooter>&amp;C&amp;K000000&amp;A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from>
                    <xdr:col>3</xdr:col>
                    <xdr:colOff>838200</xdr:colOff>
                    <xdr:row>25</xdr:row>
                    <xdr:rowOff>0</xdr:rowOff>
                  </from>
                  <to>
                    <xdr:col>4</xdr:col>
                    <xdr:colOff>1009650</xdr:colOff>
                    <xdr:row>26</xdr:row>
                    <xdr:rowOff>9525</xdr:rowOff>
                  </to>
                </anchor>
              </controlPr>
            </control>
          </mc:Choice>
        </mc:AlternateContent>
        <mc:AlternateContent xmlns:mc="http://schemas.openxmlformats.org/markup-compatibility/2006">
          <mc:Choice Requires="x14">
            <control shapeId="1028" r:id="rId5" name="Drop Down 4">
              <controlPr defaultSize="0" autoLine="0" autoPict="0">
                <anchor>
                  <from>
                    <xdr:col>3</xdr:col>
                    <xdr:colOff>190500</xdr:colOff>
                    <xdr:row>44</xdr:row>
                    <xdr:rowOff>9525</xdr:rowOff>
                  </from>
                  <to>
                    <xdr:col>4</xdr:col>
                    <xdr:colOff>828675</xdr:colOff>
                    <xdr:row>45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41"/>
  <sheetViews>
    <sheetView showGridLines="0" view="pageBreakPreview" zoomScale="85" zoomScaleNormal="100" zoomScaleSheetLayoutView="85" workbookViewId="0">
      <selection activeCell="B6" sqref="B6"/>
    </sheetView>
  </sheetViews>
  <sheetFormatPr defaultColWidth="2.140625" defaultRowHeight="12.75"/>
  <cols>
    <col min="1" max="1" width="3.140625" style="587" bestFit="1" customWidth="1"/>
    <col min="2" max="2" width="13.85546875" style="147" customWidth="1"/>
    <col min="3" max="3" width="19.140625" style="360" bestFit="1" customWidth="1"/>
    <col min="4" max="4" width="8.42578125" style="70" customWidth="1"/>
    <col min="5" max="5" width="8.85546875" style="70" customWidth="1"/>
    <col min="6" max="6" width="6.85546875" style="3" customWidth="1"/>
    <col min="7" max="7" width="7.5703125" style="69" customWidth="1"/>
    <col min="8" max="8" width="11.28515625" style="69" customWidth="1"/>
    <col min="9" max="9" width="15.28515625" style="147" customWidth="1"/>
    <col min="10" max="10" width="13.7109375" style="360" customWidth="1"/>
    <col min="11" max="11" width="7.5703125" style="405" customWidth="1"/>
    <col min="12" max="12" width="11" style="147" customWidth="1"/>
    <col min="13" max="13" width="15" style="3" customWidth="1"/>
    <col min="14" max="14" width="14.42578125" style="3" customWidth="1"/>
    <col min="15" max="15" width="0.85546875" style="244" customWidth="1"/>
    <col min="16" max="16" width="2.85546875" style="64" customWidth="1"/>
    <col min="17" max="17" width="3" style="64" customWidth="1"/>
    <col min="18" max="253" width="9.140625" style="3" customWidth="1"/>
    <col min="254" max="16384" width="2.140625" style="3"/>
  </cols>
  <sheetData>
    <row r="1" spans="1:17" ht="20.100000000000001" customHeight="1">
      <c r="B1" s="976" t="s">
        <v>118</v>
      </c>
      <c r="C1" s="976"/>
      <c r="D1" s="976"/>
      <c r="E1" s="976"/>
      <c r="F1" s="976"/>
      <c r="G1" s="976"/>
      <c r="H1" s="976"/>
      <c r="I1" s="976"/>
      <c r="J1" s="976"/>
      <c r="K1" s="976"/>
      <c r="L1" s="976"/>
      <c r="M1" s="976"/>
      <c r="N1" s="976"/>
      <c r="O1" s="245"/>
      <c r="P1" s="67">
        <v>2</v>
      </c>
      <c r="Q1" s="67">
        <v>1</v>
      </c>
    </row>
    <row r="2" spans="1:17" s="270" customFormat="1" ht="27" customHeight="1">
      <c r="A2" s="68"/>
      <c r="B2" s="1092" t="s">
        <v>631</v>
      </c>
      <c r="C2" s="1092"/>
      <c r="D2" s="1092"/>
      <c r="E2" s="1092"/>
      <c r="F2" s="1092"/>
      <c r="G2" s="1092"/>
      <c r="H2" s="1092"/>
      <c r="I2" s="1092"/>
      <c r="J2" s="1092"/>
      <c r="K2" s="1092"/>
      <c r="L2" s="1092"/>
      <c r="M2" s="1092"/>
      <c r="N2" s="1092"/>
      <c r="P2" s="1087" t="s">
        <v>431</v>
      </c>
      <c r="Q2" s="387"/>
    </row>
    <row r="3" spans="1:17" s="270" customFormat="1" ht="32.25" customHeight="1" thickBot="1">
      <c r="A3" s="552"/>
      <c r="B3" s="1093" t="s">
        <v>623</v>
      </c>
      <c r="C3" s="1093" t="s">
        <v>624</v>
      </c>
      <c r="D3" s="1095" t="s">
        <v>543</v>
      </c>
      <c r="E3" s="1093" t="s">
        <v>542</v>
      </c>
      <c r="F3" s="1101" t="s">
        <v>541</v>
      </c>
      <c r="G3" s="1101" t="s">
        <v>540</v>
      </c>
      <c r="H3" s="1097" t="s">
        <v>625</v>
      </c>
      <c r="I3" s="1103" t="s">
        <v>483</v>
      </c>
      <c r="J3" s="1113"/>
      <c r="K3" s="1099" t="s">
        <v>544</v>
      </c>
      <c r="L3" s="1097" t="s">
        <v>628</v>
      </c>
      <c r="M3" s="1103" t="s">
        <v>117</v>
      </c>
      <c r="N3" s="1104"/>
      <c r="P3" s="1087"/>
      <c r="Q3" s="387"/>
    </row>
    <row r="4" spans="1:17" s="270" customFormat="1" ht="97.5" customHeight="1">
      <c r="A4" s="386"/>
      <c r="B4" s="1094"/>
      <c r="C4" s="1105"/>
      <c r="D4" s="1096"/>
      <c r="E4" s="1105"/>
      <c r="F4" s="1102"/>
      <c r="G4" s="1102"/>
      <c r="H4" s="1098"/>
      <c r="I4" s="549" t="s">
        <v>626</v>
      </c>
      <c r="J4" s="549" t="s">
        <v>627</v>
      </c>
      <c r="K4" s="1100"/>
      <c r="L4" s="1098"/>
      <c r="M4" s="549" t="s">
        <v>629</v>
      </c>
      <c r="N4" s="550" t="s">
        <v>630</v>
      </c>
      <c r="P4" s="1087"/>
      <c r="Q4" s="387"/>
    </row>
    <row r="5" spans="1:17" s="116" customFormat="1" ht="84" customHeight="1">
      <c r="A5" s="31">
        <v>3</v>
      </c>
      <c r="B5" s="578" t="s">
        <v>759</v>
      </c>
      <c r="C5" s="578"/>
      <c r="D5" s="410"/>
      <c r="E5" s="409"/>
      <c r="F5" s="610"/>
      <c r="G5" s="482"/>
      <c r="H5" s="483"/>
      <c r="I5" s="479"/>
      <c r="J5" s="479"/>
      <c r="K5" s="481"/>
      <c r="L5" s="479"/>
      <c r="M5" s="479"/>
      <c r="N5" s="479"/>
      <c r="O5" s="407"/>
      <c r="P5" s="1106" t="str">
        <f>IF(Cover!A1&gt;0,Cover!A1,"")</f>
        <v>EMC of St. Charles County, LLC</v>
      </c>
      <c r="Q5" s="78"/>
    </row>
    <row r="6" spans="1:17" ht="84" customHeight="1">
      <c r="A6" s="31">
        <v>4</v>
      </c>
      <c r="B6" s="578"/>
      <c r="C6" s="578"/>
      <c r="D6" s="410"/>
      <c r="E6" s="411"/>
      <c r="F6" s="576"/>
      <c r="G6" s="410"/>
      <c r="H6" s="483"/>
      <c r="I6" s="479"/>
      <c r="J6" s="479"/>
      <c r="K6" s="481"/>
      <c r="L6" s="479"/>
      <c r="M6" s="557"/>
      <c r="N6" s="557"/>
      <c r="O6" s="79"/>
      <c r="P6" s="1039"/>
      <c r="Q6" s="80"/>
    </row>
    <row r="7" spans="1:17" ht="84" customHeight="1">
      <c r="A7" s="31">
        <v>5</v>
      </c>
      <c r="B7" s="578"/>
      <c r="C7" s="578"/>
      <c r="D7" s="410"/>
      <c r="E7" s="411"/>
      <c r="F7" s="577"/>
      <c r="G7" s="410"/>
      <c r="H7" s="483"/>
      <c r="I7" s="479"/>
      <c r="J7" s="479"/>
      <c r="K7" s="481"/>
      <c r="L7" s="558"/>
      <c r="M7" s="557"/>
      <c r="N7" s="557"/>
      <c r="O7" s="79"/>
      <c r="P7" s="1039"/>
      <c r="Q7" s="80"/>
    </row>
    <row r="8" spans="1:17" ht="84" customHeight="1">
      <c r="A8" s="31">
        <v>6</v>
      </c>
      <c r="B8" s="578"/>
      <c r="C8" s="578"/>
      <c r="D8" s="410"/>
      <c r="E8" s="411"/>
      <c r="F8" s="576"/>
      <c r="G8" s="410"/>
      <c r="H8" s="483"/>
      <c r="I8" s="479"/>
      <c r="J8" s="479"/>
      <c r="K8" s="481"/>
      <c r="L8" s="479"/>
      <c r="M8" s="557"/>
      <c r="N8" s="557"/>
      <c r="O8" s="79"/>
      <c r="P8" s="1039"/>
      <c r="Q8" s="1090" t="s">
        <v>116</v>
      </c>
    </row>
    <row r="9" spans="1:17" ht="84" customHeight="1">
      <c r="A9" s="31">
        <v>7</v>
      </c>
      <c r="B9" s="578"/>
      <c r="C9" s="578"/>
      <c r="D9" s="410"/>
      <c r="E9" s="411"/>
      <c r="F9" s="577"/>
      <c r="G9" s="410"/>
      <c r="H9" s="483"/>
      <c r="I9" s="479"/>
      <c r="J9" s="479"/>
      <c r="K9" s="481"/>
      <c r="L9" s="479"/>
      <c r="M9" s="557"/>
      <c r="N9" s="557"/>
      <c r="O9" s="79"/>
      <c r="P9" s="1039"/>
      <c r="Q9" s="1090"/>
    </row>
    <row r="10" spans="1:17" ht="84" customHeight="1">
      <c r="A10" s="31">
        <v>8</v>
      </c>
      <c r="B10" s="578"/>
      <c r="C10" s="578"/>
      <c r="D10" s="410"/>
      <c r="E10" s="411"/>
      <c r="F10" s="577"/>
      <c r="G10" s="410"/>
      <c r="H10" s="483"/>
      <c r="I10" s="479"/>
      <c r="J10" s="479"/>
      <c r="K10" s="481"/>
      <c r="L10" s="479"/>
      <c r="M10" s="557"/>
      <c r="N10" s="557"/>
      <c r="O10" s="79"/>
      <c r="P10" s="1039"/>
      <c r="Q10" s="1090"/>
    </row>
    <row r="11" spans="1:17" ht="23.25" customHeight="1" thickBot="1">
      <c r="A11" s="587">
        <v>9</v>
      </c>
      <c r="B11" s="450" t="s">
        <v>82</v>
      </c>
      <c r="C11" s="434"/>
      <c r="D11" s="435"/>
      <c r="E11" s="436"/>
      <c r="F11" s="437"/>
      <c r="G11" s="438"/>
      <c r="H11" s="439"/>
      <c r="I11" s="480">
        <f>SUM(I5:I10)</f>
        <v>0</v>
      </c>
      <c r="J11" s="480">
        <f>SUM(J5:J10)</f>
        <v>0</v>
      </c>
      <c r="K11" s="575"/>
      <c r="L11" s="480">
        <f>SUM(L5:L10)</f>
        <v>0</v>
      </c>
      <c r="M11" s="480">
        <f>SUM(M5:M10)</f>
        <v>0</v>
      </c>
      <c r="N11" s="480">
        <f>SUM(N5:N10)</f>
        <v>0</v>
      </c>
      <c r="O11" s="79"/>
      <c r="P11" s="1039"/>
      <c r="Q11" s="1038">
        <f>IF(Cover!D13&gt;0,Cover!D13, "")</f>
        <v>2014</v>
      </c>
    </row>
    <row r="12" spans="1:17" ht="13.5">
      <c r="B12" s="432"/>
      <c r="C12" s="440"/>
      <c r="D12" s="441"/>
      <c r="E12" s="442"/>
      <c r="F12" s="443"/>
      <c r="G12" s="444"/>
      <c r="H12" s="445"/>
      <c r="I12" s="1088" t="s">
        <v>480</v>
      </c>
      <c r="J12" s="1089"/>
      <c r="K12" s="446"/>
      <c r="L12" s="447"/>
      <c r="M12" s="448" t="s">
        <v>80</v>
      </c>
      <c r="N12" s="449" t="s">
        <v>79</v>
      </c>
      <c r="O12" s="79"/>
      <c r="P12" s="1039"/>
      <c r="Q12" s="1091"/>
    </row>
    <row r="13" spans="1:17" ht="12.75" hidden="1" customHeight="1">
      <c r="A13" s="593" t="s">
        <v>115</v>
      </c>
      <c r="D13" s="77"/>
      <c r="E13" s="77"/>
      <c r="F13" s="76"/>
      <c r="G13" s="77"/>
      <c r="H13" s="77"/>
      <c r="I13" s="76"/>
      <c r="J13" s="76"/>
      <c r="K13" s="76"/>
      <c r="L13" s="76"/>
      <c r="M13" s="76"/>
      <c r="N13" s="76"/>
      <c r="O13" s="76"/>
      <c r="P13" s="75"/>
      <c r="Q13" s="194"/>
    </row>
    <row r="14" spans="1:17" s="547" customFormat="1" ht="20.100000000000001" customHeight="1">
      <c r="A14" s="587">
        <v>10</v>
      </c>
      <c r="B14" s="1005" t="s">
        <v>545</v>
      </c>
      <c r="C14" s="1005"/>
      <c r="D14" s="1005"/>
      <c r="E14" s="1005"/>
      <c r="F14" s="1005"/>
      <c r="G14" s="1005"/>
      <c r="H14" s="1005"/>
      <c r="I14" s="1005"/>
      <c r="J14" s="1005"/>
      <c r="K14" s="1005"/>
      <c r="L14" s="1005"/>
      <c r="M14" s="1005"/>
      <c r="N14" s="1109"/>
      <c r="P14" s="98"/>
      <c r="Q14" s="388"/>
    </row>
    <row r="15" spans="1:17" ht="26.25" customHeight="1">
      <c r="A15" s="1107" t="s">
        <v>114</v>
      </c>
      <c r="B15" s="1110"/>
      <c r="C15" s="1111"/>
      <c r="D15" s="1111"/>
      <c r="E15" s="1111"/>
      <c r="F15" s="1111"/>
      <c r="G15" s="1111"/>
      <c r="H15" s="1111"/>
      <c r="I15" s="1111"/>
      <c r="J15" s="1111"/>
      <c r="K15" s="1111"/>
      <c r="L15" s="1111"/>
      <c r="M15" s="1111"/>
      <c r="N15" s="1112"/>
    </row>
    <row r="16" spans="1:17" ht="18.75" customHeight="1">
      <c r="A16" s="1107"/>
      <c r="B16" s="192"/>
      <c r="C16" s="361"/>
      <c r="D16" s="192"/>
      <c r="E16" s="402"/>
      <c r="F16" s="192"/>
      <c r="G16" s="192"/>
      <c r="H16" s="402"/>
      <c r="I16" s="192"/>
      <c r="J16" s="361"/>
      <c r="K16" s="406"/>
      <c r="L16" s="192"/>
      <c r="M16" s="192"/>
      <c r="N16" s="246"/>
    </row>
    <row r="17" spans="1:17" s="392" customFormat="1" ht="24" customHeight="1">
      <c r="A17" s="594"/>
      <c r="B17" s="389" t="s">
        <v>26</v>
      </c>
      <c r="C17" s="389"/>
      <c r="D17" s="390"/>
      <c r="E17" s="390"/>
      <c r="F17" s="270"/>
      <c r="G17" s="1114"/>
      <c r="H17" s="1114"/>
      <c r="I17" s="1114"/>
      <c r="J17" s="270"/>
      <c r="K17" s="270"/>
      <c r="L17" s="1108" t="s">
        <v>2</v>
      </c>
      <c r="M17" s="1108"/>
      <c r="N17" s="1108"/>
      <c r="O17" s="270"/>
      <c r="P17" s="391"/>
      <c r="Q17" s="391"/>
    </row>
    <row r="18" spans="1:17" s="2" customFormat="1" ht="15">
      <c r="A18" s="10"/>
      <c r="B18" s="152"/>
      <c r="C18" s="249"/>
      <c r="D18" s="72"/>
      <c r="E18" s="72"/>
      <c r="G18" s="71"/>
      <c r="H18" s="71"/>
      <c r="I18" s="249"/>
      <c r="J18" s="249"/>
      <c r="K18" s="249"/>
      <c r="L18" s="43"/>
      <c r="M18" s="43"/>
      <c r="N18" s="43"/>
      <c r="O18" s="249"/>
      <c r="P18" s="44"/>
      <c r="Q18" s="44"/>
    </row>
    <row r="19" spans="1:17" s="2" customFormat="1">
      <c r="A19" s="10"/>
      <c r="B19" s="152"/>
      <c r="C19" s="249"/>
      <c r="D19" s="72"/>
      <c r="E19" s="72"/>
      <c r="G19" s="71"/>
      <c r="H19" s="71"/>
      <c r="I19" s="152"/>
      <c r="J19" s="249"/>
      <c r="K19" s="249"/>
      <c r="O19" s="249"/>
      <c r="P19" s="44"/>
      <c r="Q19" s="44"/>
    </row>
    <row r="20" spans="1:17" s="2" customFormat="1">
      <c r="A20" s="10"/>
      <c r="B20" s="152"/>
      <c r="C20" s="249"/>
      <c r="D20" s="72"/>
      <c r="E20" s="72"/>
      <c r="G20" s="71"/>
      <c r="H20" s="71"/>
      <c r="I20" s="152"/>
      <c r="J20" s="249"/>
      <c r="K20" s="249"/>
      <c r="O20" s="249"/>
      <c r="P20" s="44"/>
      <c r="Q20" s="44"/>
    </row>
    <row r="21" spans="1:17">
      <c r="L21" s="3"/>
    </row>
    <row r="22" spans="1:17" s="2" customFormat="1">
      <c r="A22" s="10"/>
      <c r="B22" s="152"/>
      <c r="C22" s="249"/>
      <c r="D22" s="72"/>
      <c r="E22" s="72"/>
      <c r="G22" s="71"/>
      <c r="H22" s="71"/>
      <c r="I22" s="152"/>
      <c r="J22" s="249"/>
      <c r="K22" s="249"/>
      <c r="O22" s="249"/>
      <c r="P22" s="44"/>
      <c r="Q22" s="44"/>
    </row>
    <row r="23" spans="1:17" s="2" customFormat="1">
      <c r="A23" s="10"/>
      <c r="B23" s="152"/>
      <c r="C23" s="249"/>
      <c r="D23" s="72"/>
      <c r="E23" s="72"/>
      <c r="G23" s="71"/>
      <c r="H23" s="71"/>
      <c r="I23" s="152"/>
      <c r="J23" s="249"/>
      <c r="K23" s="249"/>
      <c r="O23" s="249"/>
      <c r="P23" s="44"/>
      <c r="Q23" s="44"/>
    </row>
    <row r="24" spans="1:17" s="2" customFormat="1">
      <c r="A24" s="10"/>
      <c r="B24" s="152"/>
      <c r="C24" s="249"/>
      <c r="D24" s="72"/>
      <c r="E24" s="72"/>
      <c r="G24" s="71"/>
      <c r="H24" s="71"/>
      <c r="I24" s="152"/>
      <c r="J24" s="249"/>
      <c r="K24" s="249"/>
      <c r="O24" s="249"/>
      <c r="P24" s="44"/>
      <c r="Q24" s="44"/>
    </row>
    <row r="25" spans="1:17" s="2" customFormat="1">
      <c r="A25" s="10"/>
      <c r="B25" s="152"/>
      <c r="C25" s="249"/>
      <c r="D25" s="72"/>
      <c r="E25" s="72"/>
      <c r="G25" s="71"/>
      <c r="H25" s="71"/>
      <c r="I25" s="152"/>
      <c r="J25" s="249"/>
      <c r="K25" s="249"/>
      <c r="O25" s="249"/>
      <c r="P25" s="44"/>
      <c r="Q25" s="44"/>
    </row>
    <row r="26" spans="1:17">
      <c r="L26" s="3"/>
    </row>
    <row r="27" spans="1:17">
      <c r="L27" s="3"/>
    </row>
    <row r="28" spans="1:17">
      <c r="L28" s="3"/>
    </row>
    <row r="29" spans="1:17">
      <c r="L29" s="3"/>
    </row>
    <row r="30" spans="1:17">
      <c r="L30" s="3"/>
    </row>
    <row r="31" spans="1:17">
      <c r="L31" s="3"/>
    </row>
    <row r="32" spans="1:17" ht="15">
      <c r="L32" s="331" t="s">
        <v>1</v>
      </c>
    </row>
    <row r="33" spans="12:16" ht="15">
      <c r="L33" s="331" t="s">
        <v>0</v>
      </c>
    </row>
    <row r="34" spans="12:16">
      <c r="L34" s="3"/>
    </row>
    <row r="35" spans="12:16">
      <c r="L35" s="3"/>
    </row>
    <row r="36" spans="12:16" ht="15">
      <c r="L36" s="42"/>
      <c r="M36" s="42"/>
      <c r="N36" s="42"/>
    </row>
    <row r="37" spans="12:16" ht="15">
      <c r="L37" s="42"/>
      <c r="M37" s="42"/>
      <c r="N37" s="42"/>
    </row>
    <row r="41" spans="12:16">
      <c r="P41" s="65"/>
    </row>
  </sheetData>
  <sheetProtection password="C830" sheet="1" objects="1" scenarios="1"/>
  <mergeCells count="23">
    <mergeCell ref="A15:A16"/>
    <mergeCell ref="L17:N17"/>
    <mergeCell ref="B14:N14"/>
    <mergeCell ref="B15:N15"/>
    <mergeCell ref="C3:C4"/>
    <mergeCell ref="I3:J3"/>
    <mergeCell ref="G17:I17"/>
    <mergeCell ref="P2:P4"/>
    <mergeCell ref="I12:J12"/>
    <mergeCell ref="Q8:Q10"/>
    <mergeCell ref="Q11:Q12"/>
    <mergeCell ref="B1:N1"/>
    <mergeCell ref="B2:N2"/>
    <mergeCell ref="B3:B4"/>
    <mergeCell ref="D3:D4"/>
    <mergeCell ref="H3:H4"/>
    <mergeCell ref="K3:K4"/>
    <mergeCell ref="F3:F4"/>
    <mergeCell ref="G3:G4"/>
    <mergeCell ref="L3:L4"/>
    <mergeCell ref="M3:N3"/>
    <mergeCell ref="E3:E4"/>
    <mergeCell ref="P5:P12"/>
  </mergeCells>
  <printOptions horizontalCentered="1" verticalCentered="1"/>
  <pageMargins left="0.2" right="0.2" top="0.5" bottom="0.35" header="0.3" footer="0.3"/>
  <pageSetup scale="70" orientation="landscape" r:id="rId1"/>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from>
                    <xdr:col>11</xdr:col>
                    <xdr:colOff>523875</xdr:colOff>
                    <xdr:row>15</xdr:row>
                    <xdr:rowOff>104775</xdr:rowOff>
                  </from>
                  <to>
                    <xdr:col>13</xdr:col>
                    <xdr:colOff>447675</xdr:colOff>
                    <xdr:row>16</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E53"/>
  <sheetViews>
    <sheetView showGridLines="0" view="pageBreakPreview" zoomScale="130" zoomScaleNormal="100" zoomScaleSheetLayoutView="130" workbookViewId="0"/>
  </sheetViews>
  <sheetFormatPr defaultColWidth="2.7109375" defaultRowHeight="15"/>
  <cols>
    <col min="1" max="1" width="2.7109375" style="14" customWidth="1"/>
    <col min="2" max="2" width="15" style="42" customWidth="1"/>
    <col min="3" max="3" width="34.42578125" style="42" customWidth="1"/>
    <col min="4" max="4" width="17.140625" style="42" customWidth="1"/>
    <col min="5" max="5" width="18.28515625" style="42" customWidth="1"/>
    <col min="6" max="250" width="9.140625" style="42" customWidth="1"/>
    <col min="251" max="16384" width="2.7109375" style="42"/>
  </cols>
  <sheetData>
    <row r="1" spans="1:5" s="3" customFormat="1">
      <c r="A1" s="14">
        <v>1</v>
      </c>
      <c r="C1" s="977" t="s">
        <v>46</v>
      </c>
      <c r="D1" s="885"/>
      <c r="E1" s="41">
        <f>IF(Cover!D13&gt;0, Cover!D13, "")</f>
        <v>2014</v>
      </c>
    </row>
    <row r="2" spans="1:5" s="3" customFormat="1" ht="8.1" customHeight="1">
      <c r="A2" s="14"/>
      <c r="B2" s="884"/>
      <c r="C2" s="884"/>
      <c r="D2" s="884"/>
      <c r="E2" s="884"/>
    </row>
    <row r="3" spans="1:5" s="3" customFormat="1" ht="12.75">
      <c r="A3" s="14">
        <v>2</v>
      </c>
      <c r="B3" s="185" t="s">
        <v>45</v>
      </c>
      <c r="C3" s="1070" t="str">
        <f>IF(Cover!A1&gt;0, Cover!A1, "")</f>
        <v>EMC of St. Charles County, LLC</v>
      </c>
      <c r="D3" s="1070"/>
      <c r="E3" s="1070"/>
    </row>
    <row r="4" spans="1:5" s="3" customFormat="1" ht="8.1" customHeight="1">
      <c r="A4" s="14"/>
      <c r="B4" s="884"/>
      <c r="C4" s="884"/>
      <c r="D4" s="884"/>
      <c r="E4" s="884"/>
    </row>
    <row r="5" spans="1:5">
      <c r="B5" s="1073" t="s">
        <v>131</v>
      </c>
      <c r="C5" s="1073"/>
      <c r="D5" s="1073"/>
      <c r="E5" s="1073"/>
    </row>
    <row r="6" spans="1:5" ht="8.1" customHeight="1">
      <c r="A6" s="240"/>
      <c r="B6" s="1115"/>
      <c r="C6" s="1115"/>
      <c r="D6" s="1115"/>
      <c r="E6" s="1115"/>
    </row>
    <row r="7" spans="1:5" ht="46.5" customHeight="1">
      <c r="B7" s="940" t="s">
        <v>368</v>
      </c>
      <c r="C7" s="1054"/>
      <c r="D7" s="1055"/>
      <c r="E7" s="716" t="s">
        <v>66</v>
      </c>
    </row>
    <row r="8" spans="1:5" ht="24.95" customHeight="1">
      <c r="A8" s="14">
        <v>3</v>
      </c>
      <c r="B8" s="1120" t="s">
        <v>390</v>
      </c>
      <c r="C8" s="1121"/>
      <c r="D8" s="1122"/>
      <c r="E8" s="837">
        <f>'Page W-2'!G35</f>
        <v>0</v>
      </c>
    </row>
    <row r="9" spans="1:5" ht="24.95" customHeight="1">
      <c r="B9" s="1116" t="s">
        <v>130</v>
      </c>
      <c r="C9" s="1012"/>
      <c r="D9" s="82"/>
      <c r="E9" s="838"/>
    </row>
    <row r="10" spans="1:5" ht="24.95" customHeight="1">
      <c r="A10" s="14">
        <v>4</v>
      </c>
      <c r="B10" s="997" t="s">
        <v>369</v>
      </c>
      <c r="C10" s="1012"/>
      <c r="D10" s="632"/>
      <c r="E10" s="839">
        <f>SUM('Page 6 '!D23)</f>
        <v>0</v>
      </c>
    </row>
    <row r="11" spans="1:5" ht="24.95" customHeight="1">
      <c r="A11" s="14">
        <v>5</v>
      </c>
      <c r="B11" s="997" t="s">
        <v>129</v>
      </c>
      <c r="C11" s="1012"/>
      <c r="D11" s="632"/>
      <c r="E11" s="489"/>
    </row>
    <row r="12" spans="1:5" ht="24.95" customHeight="1">
      <c r="A12" s="14">
        <v>6</v>
      </c>
      <c r="B12" s="94" t="s">
        <v>128</v>
      </c>
      <c r="C12" s="625"/>
      <c r="D12" s="632"/>
      <c r="E12" s="489"/>
    </row>
    <row r="13" spans="1:5" ht="24.95" customHeight="1">
      <c r="A13" s="14">
        <v>7</v>
      </c>
      <c r="B13" s="997" t="s">
        <v>127</v>
      </c>
      <c r="C13" s="1012"/>
      <c r="D13" s="632"/>
      <c r="E13" s="839">
        <f>'Page W-3 '!E16</f>
        <v>0</v>
      </c>
    </row>
    <row r="14" spans="1:5" ht="24.95" customHeight="1">
      <c r="A14" s="14">
        <v>8</v>
      </c>
      <c r="B14" s="94" t="s">
        <v>126</v>
      </c>
      <c r="C14" s="625"/>
      <c r="D14" s="632"/>
      <c r="E14" s="489"/>
    </row>
    <row r="15" spans="1:5" ht="24.95" customHeight="1">
      <c r="A15" s="14">
        <v>9</v>
      </c>
      <c r="B15" s="997" t="s">
        <v>125</v>
      </c>
      <c r="C15" s="1012"/>
      <c r="D15" s="632"/>
      <c r="E15" s="489"/>
    </row>
    <row r="16" spans="1:5" ht="24.95" customHeight="1">
      <c r="A16" s="14">
        <v>10</v>
      </c>
      <c r="B16" s="997" t="s">
        <v>124</v>
      </c>
      <c r="C16" s="1012"/>
      <c r="D16" s="632"/>
      <c r="E16" s="489"/>
    </row>
    <row r="17" spans="1:5" ht="24.95" customHeight="1">
      <c r="A17" s="14">
        <v>11</v>
      </c>
      <c r="B17" s="94" t="s">
        <v>391</v>
      </c>
      <c r="C17" s="625"/>
      <c r="D17" s="632"/>
      <c r="E17" s="489"/>
    </row>
    <row r="18" spans="1:5" ht="24.95" customHeight="1">
      <c r="A18" s="14">
        <v>12</v>
      </c>
      <c r="B18" s="997" t="s">
        <v>123</v>
      </c>
      <c r="C18" s="1012"/>
      <c r="D18" s="632"/>
      <c r="E18" s="489"/>
    </row>
    <row r="19" spans="1:5" ht="24.95" customHeight="1">
      <c r="A19" s="14">
        <v>13</v>
      </c>
      <c r="B19" s="997" t="s">
        <v>392</v>
      </c>
      <c r="C19" s="970"/>
      <c r="D19" s="915"/>
      <c r="E19" s="839">
        <f>'Page 7'!C24</f>
        <v>0</v>
      </c>
    </row>
    <row r="20" spans="1:5" ht="24.95" customHeight="1">
      <c r="A20" s="14">
        <v>14</v>
      </c>
      <c r="B20" s="997" t="s">
        <v>122</v>
      </c>
      <c r="C20" s="1012"/>
      <c r="D20" s="915"/>
      <c r="E20" s="489"/>
    </row>
    <row r="21" spans="1:5" ht="24.95" customHeight="1">
      <c r="A21" s="14">
        <v>15</v>
      </c>
      <c r="B21" s="997" t="s">
        <v>367</v>
      </c>
      <c r="C21" s="970"/>
      <c r="D21" s="915"/>
      <c r="E21" s="489"/>
    </row>
    <row r="22" spans="1:5" ht="24.95" customHeight="1">
      <c r="A22" s="14">
        <v>16</v>
      </c>
      <c r="B22" s="997" t="s">
        <v>393</v>
      </c>
      <c r="C22" s="1007"/>
      <c r="D22" s="1008"/>
      <c r="E22" s="839">
        <f>'Page W-5'!N60</f>
        <v>0</v>
      </c>
    </row>
    <row r="23" spans="1:5" ht="24.95" customHeight="1">
      <c r="A23" s="14">
        <v>17</v>
      </c>
      <c r="B23" s="997" t="s">
        <v>394</v>
      </c>
      <c r="C23" s="1007"/>
      <c r="D23" s="1008"/>
      <c r="E23" s="839">
        <f>-(IF('Page 8'!D57=2,'Page 8'!D34,IF('Page 8'!D57=3,'Page 8'!D41,0)))</f>
        <v>0</v>
      </c>
    </row>
    <row r="24" spans="1:5" ht="24.95" customHeight="1">
      <c r="A24" s="14">
        <v>18</v>
      </c>
      <c r="B24" s="997" t="s">
        <v>121</v>
      </c>
      <c r="C24" s="1007"/>
      <c r="D24" s="1008"/>
      <c r="E24" s="489"/>
    </row>
    <row r="25" spans="1:5" ht="24.95" customHeight="1">
      <c r="A25" s="14">
        <v>19</v>
      </c>
      <c r="B25" s="997" t="s">
        <v>546</v>
      </c>
      <c r="C25" s="1007"/>
      <c r="D25" s="1008"/>
      <c r="E25" s="839">
        <f>'Page W-3 '!E26</f>
        <v>0</v>
      </c>
    </row>
    <row r="26" spans="1:5" ht="24.95" customHeight="1">
      <c r="A26" s="14">
        <v>20</v>
      </c>
      <c r="B26" s="997" t="s">
        <v>395</v>
      </c>
      <c r="C26" s="970"/>
      <c r="D26" s="915"/>
      <c r="E26" s="839">
        <f>'Page 9'!M11</f>
        <v>0</v>
      </c>
    </row>
    <row r="27" spans="1:5" ht="24.95" customHeight="1">
      <c r="A27" s="14">
        <v>21</v>
      </c>
      <c r="B27" s="997" t="s">
        <v>120</v>
      </c>
      <c r="C27" s="970"/>
      <c r="D27" s="915"/>
      <c r="E27" s="489"/>
    </row>
    <row r="28" spans="1:5" s="3" customFormat="1" ht="24.95" customHeight="1">
      <c r="A28" s="14">
        <v>22</v>
      </c>
      <c r="B28" s="1078" t="s">
        <v>119</v>
      </c>
      <c r="C28" s="970"/>
      <c r="D28" s="915"/>
      <c r="E28" s="840">
        <f>SUM(E10:E27)</f>
        <v>0</v>
      </c>
    </row>
    <row r="29" spans="1:5" s="151" customFormat="1" ht="24.95" customHeight="1">
      <c r="A29" s="81">
        <v>23</v>
      </c>
      <c r="B29" s="1117" t="s">
        <v>658</v>
      </c>
      <c r="C29" s="1118"/>
      <c r="D29" s="1119"/>
      <c r="E29" s="841">
        <f>E8-E28</f>
        <v>0</v>
      </c>
    </row>
    <row r="30" spans="1:5" s="2" customFormat="1" ht="12.75">
      <c r="A30" s="320"/>
      <c r="B30" s="884"/>
      <c r="C30" s="884"/>
      <c r="D30" s="884"/>
      <c r="E30" s="884"/>
    </row>
    <row r="31" spans="1:5" s="2" customFormat="1">
      <c r="A31" s="395"/>
      <c r="B31" s="959" t="s">
        <v>54</v>
      </c>
      <c r="C31" s="1020"/>
      <c r="D31" s="3"/>
      <c r="E31" s="3"/>
    </row>
    <row r="32" spans="1:5" s="2" customFormat="1">
      <c r="A32" s="393"/>
      <c r="B32" s="959" t="s">
        <v>26</v>
      </c>
      <c r="C32" s="1025"/>
      <c r="D32" s="992" t="s">
        <v>2</v>
      </c>
      <c r="E32" s="1013"/>
    </row>
    <row r="33" spans="1:5" s="43" customFormat="1">
      <c r="A33" s="10"/>
    </row>
    <row r="34" spans="1:5" s="43" customFormat="1">
      <c r="A34" s="10"/>
      <c r="D34" s="2"/>
      <c r="E34" s="152"/>
    </row>
    <row r="35" spans="1:5" s="43" customFormat="1">
      <c r="A35" s="10"/>
      <c r="D35" s="2"/>
      <c r="E35" s="152"/>
    </row>
    <row r="36" spans="1:5" s="43" customFormat="1">
      <c r="A36" s="10"/>
      <c r="D36" s="2"/>
      <c r="E36" s="152"/>
    </row>
    <row r="37" spans="1:5">
      <c r="D37" s="3"/>
      <c r="E37" s="147"/>
    </row>
    <row r="38" spans="1:5">
      <c r="D38" s="3"/>
      <c r="E38" s="147"/>
    </row>
    <row r="39" spans="1:5">
      <c r="D39" s="3"/>
      <c r="E39" s="147"/>
    </row>
    <row r="40" spans="1:5">
      <c r="D40" s="3"/>
      <c r="E40" s="147"/>
    </row>
    <row r="41" spans="1:5">
      <c r="D41" s="3"/>
      <c r="E41" s="147"/>
    </row>
    <row r="42" spans="1:5">
      <c r="D42" s="3"/>
      <c r="E42" s="147"/>
    </row>
    <row r="43" spans="1:5">
      <c r="D43" s="3"/>
      <c r="E43" s="147"/>
    </row>
    <row r="44" spans="1:5">
      <c r="D44" s="3"/>
      <c r="E44" s="147"/>
    </row>
    <row r="45" spans="1:5">
      <c r="D45" s="3"/>
      <c r="E45" s="147"/>
    </row>
    <row r="46" spans="1:5">
      <c r="D46" s="3"/>
      <c r="E46" s="147"/>
    </row>
    <row r="47" spans="1:5">
      <c r="D47" s="3" t="s">
        <v>1</v>
      </c>
      <c r="E47" s="147"/>
    </row>
    <row r="48" spans="1:5">
      <c r="D48" s="3" t="s">
        <v>0</v>
      </c>
      <c r="E48" s="147"/>
    </row>
    <row r="49" spans="4:5">
      <c r="D49" s="3"/>
      <c r="E49" s="147"/>
    </row>
    <row r="50" spans="4:5">
      <c r="D50" s="3"/>
      <c r="E50" s="147"/>
    </row>
    <row r="53" spans="4:5">
      <c r="D53" s="147"/>
      <c r="E53" s="147"/>
    </row>
  </sheetData>
  <sheetProtection password="C830" sheet="1" objects="1" scenarios="1"/>
  <mergeCells count="30">
    <mergeCell ref="B32:C32"/>
    <mergeCell ref="D32:E32"/>
    <mergeCell ref="C1:D1"/>
    <mergeCell ref="B9:C9"/>
    <mergeCell ref="B10:C10"/>
    <mergeCell ref="B11:C11"/>
    <mergeCell ref="B13:C13"/>
    <mergeCell ref="B29:D29"/>
    <mergeCell ref="B30:E30"/>
    <mergeCell ref="B8:D8"/>
    <mergeCell ref="B22:D22"/>
    <mergeCell ref="B23:D23"/>
    <mergeCell ref="B24:D24"/>
    <mergeCell ref="B25:D25"/>
    <mergeCell ref="B15:C15"/>
    <mergeCell ref="B16:C16"/>
    <mergeCell ref="B18:C18"/>
    <mergeCell ref="B19:D19"/>
    <mergeCell ref="B31:C31"/>
    <mergeCell ref="B21:D21"/>
    <mergeCell ref="B20:D20"/>
    <mergeCell ref="B26:D26"/>
    <mergeCell ref="B27:D27"/>
    <mergeCell ref="B28:D28"/>
    <mergeCell ref="B7:D7"/>
    <mergeCell ref="B2:E2"/>
    <mergeCell ref="C3:E3"/>
    <mergeCell ref="B4:E4"/>
    <mergeCell ref="B5:E5"/>
    <mergeCell ref="B6:E6"/>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Drop Down 2">
              <controlPr defaultSize="0" autoLine="0" autoPict="0">
                <anchor>
                  <from>
                    <xdr:col>3</xdr:col>
                    <xdr:colOff>676275</xdr:colOff>
                    <xdr:row>30</xdr:row>
                    <xdr:rowOff>19050</xdr:rowOff>
                  </from>
                  <to>
                    <xdr:col>4</xdr:col>
                    <xdr:colOff>1209675</xdr:colOff>
                    <xdr:row>31</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I68"/>
  <sheetViews>
    <sheetView showGridLines="0" view="pageBreakPreview" zoomScale="115" zoomScaleNormal="100" zoomScaleSheetLayoutView="115" workbookViewId="0">
      <selection activeCell="D10" sqref="D10"/>
    </sheetView>
  </sheetViews>
  <sheetFormatPr defaultRowHeight="15"/>
  <cols>
    <col min="1" max="1" width="3.5703125" style="14" bestFit="1" customWidth="1"/>
    <col min="2" max="2" width="16" style="153" customWidth="1"/>
    <col min="3" max="3" width="24.7109375" style="42" customWidth="1"/>
    <col min="4" max="4" width="12.7109375" style="42" customWidth="1"/>
    <col min="5" max="5" width="14.42578125" style="42" customWidth="1"/>
    <col min="6" max="6" width="14.140625" style="153" customWidth="1"/>
    <col min="7" max="7" width="18.42578125" style="153" customWidth="1"/>
    <col min="8" max="8" width="9.140625" style="153"/>
    <col min="9" max="16384" width="9.140625" style="42"/>
  </cols>
  <sheetData>
    <row r="1" spans="1:8" s="3" customFormat="1">
      <c r="A1" s="14">
        <v>1</v>
      </c>
      <c r="C1" s="977" t="s">
        <v>46</v>
      </c>
      <c r="D1" s="885"/>
      <c r="E1" s="885"/>
      <c r="F1" s="885"/>
      <c r="G1" s="41">
        <f>IF(Cover!D13&gt;0,Cover!D13, "")</f>
        <v>2014</v>
      </c>
    </row>
    <row r="2" spans="1:8" s="3" customFormat="1" ht="12.75">
      <c r="A2" s="14">
        <v>2</v>
      </c>
      <c r="B2" s="193" t="s">
        <v>45</v>
      </c>
      <c r="C2" s="1070" t="str">
        <f>IF(Cover!A1&gt;0, Cover!A1, "")</f>
        <v>EMC of St. Charles County, LLC</v>
      </c>
      <c r="D2" s="1070"/>
      <c r="E2" s="1070"/>
      <c r="F2" s="1070"/>
      <c r="G2" s="1070"/>
    </row>
    <row r="3" spans="1:8" s="3" customFormat="1" ht="8.1" customHeight="1">
      <c r="A3" s="14"/>
      <c r="B3" s="884"/>
      <c r="C3" s="884"/>
      <c r="D3" s="884"/>
      <c r="E3" s="884"/>
      <c r="F3" s="884"/>
      <c r="G3" s="884"/>
    </row>
    <row r="4" spans="1:8">
      <c r="B4" s="982" t="s">
        <v>159</v>
      </c>
      <c r="C4" s="982"/>
      <c r="D4" s="982"/>
      <c r="E4" s="982"/>
      <c r="F4" s="982"/>
      <c r="G4" s="982"/>
      <c r="H4" s="150"/>
    </row>
    <row r="5" spans="1:8">
      <c r="B5" s="1142" t="s">
        <v>158</v>
      </c>
      <c r="C5" s="1143"/>
      <c r="D5" s="1143"/>
      <c r="E5" s="1143"/>
      <c r="F5" s="1143"/>
      <c r="G5" s="1143"/>
      <c r="H5" s="64"/>
    </row>
    <row r="6" spans="1:8" ht="32.25" customHeight="1">
      <c r="B6" s="1139" t="s">
        <v>368</v>
      </c>
      <c r="C6" s="1144"/>
      <c r="D6" s="1145" t="s">
        <v>157</v>
      </c>
      <c r="E6" s="1146"/>
      <c r="F6" s="1139" t="s">
        <v>396</v>
      </c>
      <c r="G6" s="1139" t="s">
        <v>156</v>
      </c>
      <c r="H6" s="42"/>
    </row>
    <row r="7" spans="1:8" ht="45.75" customHeight="1">
      <c r="B7" s="1144"/>
      <c r="C7" s="1144"/>
      <c r="D7" s="681" t="s">
        <v>155</v>
      </c>
      <c r="E7" s="681" t="s">
        <v>154</v>
      </c>
      <c r="F7" s="1139"/>
      <c r="G7" s="1139"/>
      <c r="H7" s="42"/>
    </row>
    <row r="8" spans="1:8" ht="15" customHeight="1">
      <c r="B8" s="1140" t="s">
        <v>153</v>
      </c>
      <c r="C8" s="1141"/>
      <c r="D8" s="842"/>
      <c r="E8" s="842"/>
      <c r="F8" s="843"/>
      <c r="G8" s="845"/>
      <c r="H8" s="42"/>
    </row>
    <row r="9" spans="1:8" ht="24.95" customHeight="1">
      <c r="A9" s="14">
        <v>3</v>
      </c>
      <c r="B9" s="997" t="s">
        <v>152</v>
      </c>
      <c r="C9" s="1031"/>
      <c r="D9" s="500" t="s">
        <v>760</v>
      </c>
      <c r="E9" s="501"/>
      <c r="F9" s="870" t="s">
        <v>146</v>
      </c>
      <c r="G9" s="652"/>
      <c r="H9" s="42"/>
    </row>
    <row r="10" spans="1:8" ht="24.95" customHeight="1">
      <c r="A10" s="14">
        <v>4</v>
      </c>
      <c r="B10" s="997" t="s">
        <v>151</v>
      </c>
      <c r="C10" s="915"/>
      <c r="D10" s="408"/>
      <c r="E10" s="502"/>
      <c r="F10" s="871" t="s">
        <v>146</v>
      </c>
      <c r="G10" s="652"/>
      <c r="H10" s="42"/>
    </row>
    <row r="11" spans="1:8" ht="24.95" customHeight="1">
      <c r="A11" s="14">
        <v>5</v>
      </c>
      <c r="B11" s="997" t="s">
        <v>150</v>
      </c>
      <c r="C11" s="915"/>
      <c r="D11" s="408"/>
      <c r="E11" s="502"/>
      <c r="F11" s="871" t="s">
        <v>146</v>
      </c>
      <c r="G11" s="652"/>
      <c r="H11" s="42"/>
    </row>
    <row r="12" spans="1:8" ht="24.95" customHeight="1">
      <c r="A12" s="14">
        <v>6</v>
      </c>
      <c r="B12" s="997" t="s">
        <v>149</v>
      </c>
      <c r="C12" s="915"/>
      <c r="D12" s="408"/>
      <c r="E12" s="502"/>
      <c r="F12" s="871" t="s">
        <v>146</v>
      </c>
      <c r="G12" s="652"/>
      <c r="H12" s="42"/>
    </row>
    <row r="13" spans="1:8" ht="24.95" customHeight="1">
      <c r="A13" s="14">
        <v>7</v>
      </c>
      <c r="B13" s="997" t="s">
        <v>148</v>
      </c>
      <c r="C13" s="915"/>
      <c r="D13" s="408"/>
      <c r="E13" s="502"/>
      <c r="F13" s="871" t="s">
        <v>146</v>
      </c>
      <c r="G13" s="652"/>
      <c r="H13" s="42"/>
    </row>
    <row r="14" spans="1:8" ht="24.95" customHeight="1">
      <c r="A14" s="14">
        <v>8</v>
      </c>
      <c r="B14" s="997" t="s">
        <v>147</v>
      </c>
      <c r="C14" s="915"/>
      <c r="D14" s="408"/>
      <c r="E14" s="502"/>
      <c r="F14" s="871" t="s">
        <v>146</v>
      </c>
      <c r="G14" s="652"/>
      <c r="H14" s="42"/>
    </row>
    <row r="15" spans="1:8" ht="24.95" customHeight="1">
      <c r="A15" s="14">
        <v>9</v>
      </c>
      <c r="B15" s="1067" t="s">
        <v>645</v>
      </c>
      <c r="C15" s="1124"/>
      <c r="D15" s="503">
        <f>SUM(D9:D14)</f>
        <v>0</v>
      </c>
      <c r="E15" s="504">
        <f>SUM(E9:E14)</f>
        <v>0</v>
      </c>
      <c r="F15" s="505"/>
      <c r="G15" s="846">
        <f>SUM(G9:G14)</f>
        <v>0</v>
      </c>
      <c r="H15" s="42"/>
    </row>
    <row r="16" spans="1:8" ht="24.95" customHeight="1">
      <c r="B16" s="1147" t="s">
        <v>145</v>
      </c>
      <c r="C16" s="996"/>
      <c r="D16" s="506"/>
      <c r="E16" s="506"/>
      <c r="F16" s="507"/>
      <c r="G16" s="658"/>
      <c r="H16" s="42"/>
    </row>
    <row r="17" spans="1:9" ht="24.95" customHeight="1">
      <c r="A17" s="14">
        <v>10</v>
      </c>
      <c r="B17" s="997" t="s">
        <v>144</v>
      </c>
      <c r="C17" s="915"/>
      <c r="D17" s="502"/>
      <c r="E17" s="502"/>
      <c r="F17" s="508"/>
      <c r="G17" s="652"/>
      <c r="H17" s="42"/>
    </row>
    <row r="18" spans="1:9" ht="24.95" customHeight="1">
      <c r="A18" s="14">
        <v>11</v>
      </c>
      <c r="B18" s="997" t="s">
        <v>143</v>
      </c>
      <c r="C18" s="915"/>
      <c r="D18" s="502"/>
      <c r="E18" s="502"/>
      <c r="F18" s="508"/>
      <c r="G18" s="652"/>
      <c r="H18" s="42"/>
    </row>
    <row r="19" spans="1:9" ht="24.95" customHeight="1">
      <c r="A19" s="14">
        <v>12</v>
      </c>
      <c r="B19" s="997" t="s">
        <v>142</v>
      </c>
      <c r="C19" s="915"/>
      <c r="D19" s="502"/>
      <c r="E19" s="502"/>
      <c r="F19" s="508"/>
      <c r="G19" s="652"/>
      <c r="H19" s="42"/>
    </row>
    <row r="20" spans="1:9" ht="24.95" customHeight="1">
      <c r="A20" s="14">
        <v>13</v>
      </c>
      <c r="B20" s="997" t="s">
        <v>141</v>
      </c>
      <c r="C20" s="915"/>
      <c r="D20" s="502"/>
      <c r="E20" s="502"/>
      <c r="F20" s="508"/>
      <c r="G20" s="652"/>
      <c r="H20" s="42"/>
    </row>
    <row r="21" spans="1:9" ht="24.95" customHeight="1">
      <c r="A21" s="14">
        <v>14</v>
      </c>
      <c r="B21" s="997" t="s">
        <v>140</v>
      </c>
      <c r="C21" s="915"/>
      <c r="D21" s="502"/>
      <c r="E21" s="502"/>
      <c r="F21" s="508"/>
      <c r="G21" s="652"/>
      <c r="H21" s="42"/>
    </row>
    <row r="22" spans="1:9" ht="24.95" customHeight="1">
      <c r="A22" s="14">
        <v>15</v>
      </c>
      <c r="B22" s="1123" t="s">
        <v>139</v>
      </c>
      <c r="C22" s="915"/>
      <c r="D22" s="502"/>
      <c r="E22" s="502"/>
      <c r="F22" s="508"/>
      <c r="G22" s="652"/>
      <c r="H22" s="42"/>
    </row>
    <row r="23" spans="1:9" ht="24.95" customHeight="1">
      <c r="A23" s="14">
        <v>16</v>
      </c>
      <c r="B23" s="1067" t="s">
        <v>644</v>
      </c>
      <c r="C23" s="1124"/>
      <c r="D23" s="503">
        <f>SUM(D17:D22)</f>
        <v>0</v>
      </c>
      <c r="E23" s="503">
        <f>SUM(E17:E22)</f>
        <v>0</v>
      </c>
      <c r="F23" s="503">
        <f>SUM(F17:F22)</f>
        <v>0</v>
      </c>
      <c r="G23" s="846">
        <f>SUM(G17:G22)</f>
        <v>0</v>
      </c>
      <c r="H23" s="42"/>
    </row>
    <row r="24" spans="1:9" ht="24.95" customHeight="1">
      <c r="B24" s="1116" t="s">
        <v>397</v>
      </c>
      <c r="C24" s="1007"/>
      <c r="D24" s="970"/>
      <c r="E24" s="970"/>
      <c r="F24" s="915"/>
      <c r="G24" s="658"/>
      <c r="H24" s="42"/>
    </row>
    <row r="25" spans="1:9" ht="24.95" customHeight="1">
      <c r="A25" s="14">
        <v>17</v>
      </c>
      <c r="B25" s="997" t="s">
        <v>138</v>
      </c>
      <c r="C25" s="970"/>
      <c r="D25" s="970"/>
      <c r="E25" s="970"/>
      <c r="F25" s="915"/>
      <c r="G25" s="652"/>
      <c r="H25" s="42"/>
    </row>
    <row r="26" spans="1:9" ht="24.95" customHeight="1">
      <c r="A26" s="14">
        <v>18</v>
      </c>
      <c r="B26" s="997" t="s">
        <v>366</v>
      </c>
      <c r="C26" s="970"/>
      <c r="D26" s="970"/>
      <c r="E26" s="970"/>
      <c r="F26" s="915"/>
      <c r="G26" s="652"/>
      <c r="H26" s="42"/>
    </row>
    <row r="27" spans="1:9" ht="24.95" customHeight="1">
      <c r="A27" s="14">
        <v>19</v>
      </c>
      <c r="B27" s="997" t="s">
        <v>137</v>
      </c>
      <c r="C27" s="970"/>
      <c r="D27" s="970"/>
      <c r="E27" s="970"/>
      <c r="F27" s="915"/>
      <c r="G27" s="652"/>
      <c r="H27" s="42"/>
    </row>
    <row r="28" spans="1:9" ht="24.95" customHeight="1">
      <c r="A28" s="14">
        <v>20</v>
      </c>
      <c r="B28" s="997" t="s">
        <v>136</v>
      </c>
      <c r="C28" s="970"/>
      <c r="D28" s="970"/>
      <c r="E28" s="970"/>
      <c r="F28" s="915"/>
      <c r="G28" s="652"/>
      <c r="H28" s="42"/>
    </row>
    <row r="29" spans="1:9" s="164" customFormat="1" ht="24.95" customHeight="1">
      <c r="A29" s="14">
        <v>21</v>
      </c>
      <c r="B29" s="997" t="s">
        <v>135</v>
      </c>
      <c r="C29" s="970"/>
      <c r="D29" s="970"/>
      <c r="E29" s="970"/>
      <c r="F29" s="915"/>
      <c r="G29" s="489"/>
    </row>
    <row r="30" spans="1:9" s="164" customFormat="1" ht="24.95" customHeight="1">
      <c r="A30" s="14">
        <v>22</v>
      </c>
      <c r="B30" s="1125" t="s">
        <v>646</v>
      </c>
      <c r="C30" s="1126"/>
      <c r="D30" s="1126"/>
      <c r="E30" s="1126"/>
      <c r="F30" s="1127"/>
      <c r="G30" s="847">
        <f>SUM(G15,G23,G25:G29)</f>
        <v>0</v>
      </c>
      <c r="H30" s="243"/>
      <c r="I30" s="243"/>
    </row>
    <row r="31" spans="1:9" ht="24.95" customHeight="1">
      <c r="B31" s="1116" t="s">
        <v>398</v>
      </c>
      <c r="C31" s="970"/>
      <c r="D31" s="970"/>
      <c r="E31" s="970"/>
      <c r="F31" s="915"/>
      <c r="G31" s="658"/>
      <c r="H31" s="42"/>
    </row>
    <row r="32" spans="1:9" ht="24.95" customHeight="1">
      <c r="A32" s="14">
        <v>23</v>
      </c>
      <c r="B32" s="94" t="s">
        <v>134</v>
      </c>
      <c r="C32" s="633"/>
      <c r="D32" s="633"/>
      <c r="E32" s="633"/>
      <c r="F32" s="844"/>
      <c r="G32" s="652"/>
      <c r="H32" s="42"/>
    </row>
    <row r="33" spans="1:8" ht="24.95" customHeight="1">
      <c r="A33" s="14">
        <v>24</v>
      </c>
      <c r="B33" s="1026" t="s">
        <v>399</v>
      </c>
      <c r="C33" s="1128"/>
      <c r="D33" s="1128"/>
      <c r="E33" s="1128"/>
      <c r="F33" s="1129"/>
      <c r="G33" s="848"/>
      <c r="H33" s="42"/>
    </row>
    <row r="34" spans="1:8" ht="24.95" customHeight="1" thickBot="1">
      <c r="A34" s="14">
        <v>25</v>
      </c>
      <c r="B34" s="1130" t="s">
        <v>647</v>
      </c>
      <c r="C34" s="1126"/>
      <c r="D34" s="1126"/>
      <c r="E34" s="1126"/>
      <c r="F34" s="1127"/>
      <c r="G34" s="849">
        <f>SUM(G32:G33)</f>
        <v>0</v>
      </c>
      <c r="H34" s="42"/>
    </row>
    <row r="35" spans="1:8" ht="24.95" customHeight="1" thickTop="1">
      <c r="A35" s="14">
        <v>26</v>
      </c>
      <c r="B35" s="1131" t="s">
        <v>648</v>
      </c>
      <c r="C35" s="1132"/>
      <c r="D35" s="1132"/>
      <c r="E35" s="1132"/>
      <c r="F35" s="1133"/>
      <c r="G35" s="872">
        <f>SUM(G30,G34)</f>
        <v>0</v>
      </c>
      <c r="H35" s="42"/>
    </row>
    <row r="36" spans="1:8" ht="24.95" customHeight="1">
      <c r="B36" s="1065"/>
      <c r="C36" s="1137"/>
      <c r="D36" s="1137"/>
      <c r="E36" s="1137"/>
      <c r="F36" s="1138"/>
      <c r="G36" s="873" t="s">
        <v>133</v>
      </c>
      <c r="H36" s="42"/>
    </row>
    <row r="37" spans="1:8" ht="24.95" customHeight="1">
      <c r="A37" s="87" t="s">
        <v>55</v>
      </c>
      <c r="B37" s="1134" t="s">
        <v>132</v>
      </c>
      <c r="C37" s="1135"/>
      <c r="D37" s="1135"/>
      <c r="E37" s="1135"/>
      <c r="F37" s="1136"/>
      <c r="G37" s="1136"/>
      <c r="H37" s="42"/>
    </row>
    <row r="38" spans="1:8" ht="12.75" customHeight="1">
      <c r="A38" s="87"/>
      <c r="B38" s="86"/>
      <c r="C38" s="85"/>
      <c r="D38" s="85"/>
      <c r="E38" s="85"/>
      <c r="G38" s="84"/>
      <c r="H38" s="42"/>
    </row>
    <row r="39" spans="1:8" s="43" customFormat="1">
      <c r="A39" s="395"/>
      <c r="B39" s="959" t="s">
        <v>54</v>
      </c>
      <c r="C39" s="1025"/>
      <c r="D39" s="1025"/>
      <c r="E39" s="42"/>
      <c r="F39" s="153"/>
      <c r="G39" s="42"/>
    </row>
    <row r="40" spans="1:8" s="43" customFormat="1" ht="16.5" customHeight="1">
      <c r="A40" s="393"/>
      <c r="B40" s="959" t="s">
        <v>26</v>
      </c>
      <c r="C40" s="1025"/>
      <c r="D40" s="42"/>
      <c r="E40" s="42"/>
      <c r="F40" s="931" t="s">
        <v>2</v>
      </c>
      <c r="G40" s="931"/>
      <c r="H40" s="83"/>
    </row>
    <row r="41" spans="1:8" s="43" customFormat="1">
      <c r="A41" s="10"/>
      <c r="B41" s="83"/>
      <c r="H41" s="83"/>
    </row>
    <row r="42" spans="1:8" s="43" customFormat="1">
      <c r="A42" s="10"/>
      <c r="B42" s="83"/>
      <c r="F42" s="2"/>
      <c r="G42" s="2"/>
      <c r="H42" s="83"/>
    </row>
    <row r="43" spans="1:8" s="43" customFormat="1">
      <c r="A43" s="10"/>
      <c r="B43" s="83"/>
      <c r="F43" s="2"/>
      <c r="G43" s="2"/>
      <c r="H43" s="83"/>
    </row>
    <row r="44" spans="1:8" s="43" customFormat="1">
      <c r="A44" s="10"/>
      <c r="B44" s="83"/>
      <c r="F44" s="2"/>
      <c r="G44" s="2"/>
      <c r="H44" s="83"/>
    </row>
    <row r="45" spans="1:8" s="43" customFormat="1">
      <c r="A45" s="10"/>
      <c r="B45" s="83"/>
      <c r="F45" s="2"/>
      <c r="G45" s="2"/>
      <c r="H45" s="83"/>
    </row>
    <row r="46" spans="1:8">
      <c r="F46" s="3"/>
      <c r="G46" s="3"/>
    </row>
    <row r="47" spans="1:8" s="153" customFormat="1">
      <c r="A47" s="14"/>
      <c r="C47" s="42"/>
      <c r="D47" s="42"/>
      <c r="E47" s="42"/>
      <c r="F47" s="3"/>
      <c r="G47" s="3"/>
    </row>
    <row r="48" spans="1:8" s="153" customFormat="1">
      <c r="A48" s="14"/>
      <c r="C48" s="42"/>
      <c r="D48" s="42"/>
      <c r="E48" s="42"/>
      <c r="F48" s="3"/>
      <c r="G48" s="3"/>
    </row>
    <row r="49" spans="1:7" s="153" customFormat="1">
      <c r="A49" s="14"/>
      <c r="C49" s="42"/>
      <c r="D49" s="42"/>
      <c r="E49" s="42"/>
      <c r="F49" s="3"/>
      <c r="G49" s="3"/>
    </row>
    <row r="50" spans="1:7" s="153" customFormat="1">
      <c r="A50" s="14"/>
      <c r="C50" s="42"/>
      <c r="D50" s="42"/>
      <c r="E50" s="42"/>
      <c r="F50" s="3"/>
      <c r="G50" s="3"/>
    </row>
    <row r="51" spans="1:7" s="153" customFormat="1">
      <c r="A51" s="14"/>
      <c r="C51" s="42"/>
      <c r="D51" s="42"/>
      <c r="E51" s="42"/>
      <c r="F51" s="3"/>
      <c r="G51" s="3"/>
    </row>
    <row r="52" spans="1:7" s="153" customFormat="1">
      <c r="A52" s="14"/>
      <c r="C52" s="42"/>
      <c r="D52" s="42"/>
      <c r="E52" s="42"/>
      <c r="F52" s="3"/>
      <c r="G52" s="3"/>
    </row>
    <row r="53" spans="1:7" s="153" customFormat="1">
      <c r="A53" s="14"/>
      <c r="C53" s="42"/>
      <c r="D53" s="42"/>
      <c r="E53" s="42"/>
      <c r="F53" s="3"/>
      <c r="G53" s="3"/>
    </row>
    <row r="54" spans="1:7" s="153" customFormat="1">
      <c r="A54" s="14"/>
      <c r="C54" s="42"/>
      <c r="D54" s="42"/>
      <c r="E54" s="42"/>
      <c r="F54" s="3"/>
      <c r="G54" s="3"/>
    </row>
    <row r="55" spans="1:7" s="153" customFormat="1">
      <c r="A55" s="14"/>
      <c r="C55" s="42"/>
      <c r="D55" s="42"/>
      <c r="E55" s="42"/>
      <c r="F55" s="3"/>
      <c r="G55" s="3"/>
    </row>
    <row r="56" spans="1:7" s="153" customFormat="1">
      <c r="A56" s="14"/>
      <c r="C56" s="42"/>
      <c r="D56" s="42"/>
      <c r="E56" s="42"/>
      <c r="F56" s="3"/>
      <c r="G56" s="3"/>
    </row>
    <row r="57" spans="1:7" s="153" customFormat="1">
      <c r="A57" s="14"/>
      <c r="C57" s="42"/>
      <c r="D57" s="42"/>
      <c r="E57" s="42"/>
      <c r="F57" s="3"/>
      <c r="G57" s="3"/>
    </row>
    <row r="58" spans="1:7" s="153" customFormat="1">
      <c r="A58" s="14"/>
      <c r="C58" s="42"/>
      <c r="D58" s="42"/>
      <c r="E58" s="42"/>
      <c r="F58" s="3"/>
      <c r="G58" s="3"/>
    </row>
    <row r="59" spans="1:7" s="153" customFormat="1">
      <c r="A59" s="14"/>
      <c r="C59" s="42"/>
      <c r="D59" s="42"/>
      <c r="E59" s="42"/>
      <c r="F59" s="42"/>
      <c r="G59" s="42"/>
    </row>
    <row r="60" spans="1:7" s="153" customFormat="1">
      <c r="A60" s="14"/>
      <c r="C60" s="42"/>
      <c r="D60" s="42"/>
      <c r="E60" s="42"/>
      <c r="F60" s="42"/>
      <c r="G60" s="42"/>
    </row>
    <row r="61" spans="1:7" s="153" customFormat="1">
      <c r="A61" s="14"/>
      <c r="C61" s="42"/>
      <c r="D61" s="42"/>
      <c r="E61" s="42"/>
      <c r="F61" s="3"/>
      <c r="G61" s="3"/>
    </row>
    <row r="66" spans="1:6" s="153" customFormat="1">
      <c r="A66" s="14"/>
      <c r="C66" s="42"/>
      <c r="D66" s="42"/>
      <c r="E66" s="42"/>
      <c r="F66" s="3"/>
    </row>
    <row r="67" spans="1:6" s="153" customFormat="1">
      <c r="A67" s="14"/>
      <c r="C67" s="42"/>
      <c r="D67" s="42"/>
      <c r="E67" s="42"/>
      <c r="F67" s="312" t="s">
        <v>1</v>
      </c>
    </row>
    <row r="68" spans="1:6" s="153" customFormat="1">
      <c r="A68" s="14"/>
      <c r="C68" s="42"/>
      <c r="D68" s="42"/>
      <c r="E68" s="42"/>
      <c r="F68" s="312" t="s">
        <v>0</v>
      </c>
    </row>
  </sheetData>
  <sheetProtection password="C830" sheet="1" objects="1" scenarios="1"/>
  <mergeCells count="41">
    <mergeCell ref="B19:C19"/>
    <mergeCell ref="B20:C20"/>
    <mergeCell ref="B14:C14"/>
    <mergeCell ref="B17:C17"/>
    <mergeCell ref="B15:C15"/>
    <mergeCell ref="B16:C16"/>
    <mergeCell ref="B18:C18"/>
    <mergeCell ref="C1:F1"/>
    <mergeCell ref="B10:C10"/>
    <mergeCell ref="B11:C11"/>
    <mergeCell ref="B13:C13"/>
    <mergeCell ref="B9:C9"/>
    <mergeCell ref="F6:F7"/>
    <mergeCell ref="B12:C12"/>
    <mergeCell ref="B8:C8"/>
    <mergeCell ref="C2:G2"/>
    <mergeCell ref="B3:G3"/>
    <mergeCell ref="B4:G4"/>
    <mergeCell ref="B5:G5"/>
    <mergeCell ref="B6:C7"/>
    <mergeCell ref="D6:E6"/>
    <mergeCell ref="G6:G7"/>
    <mergeCell ref="F40:G40"/>
    <mergeCell ref="B30:F30"/>
    <mergeCell ref="B33:F33"/>
    <mergeCell ref="B34:F34"/>
    <mergeCell ref="B35:F35"/>
    <mergeCell ref="B37:G37"/>
    <mergeCell ref="B39:D39"/>
    <mergeCell ref="B40:C40"/>
    <mergeCell ref="B36:F36"/>
    <mergeCell ref="B21:C21"/>
    <mergeCell ref="B22:C22"/>
    <mergeCell ref="B24:F24"/>
    <mergeCell ref="B31:F31"/>
    <mergeCell ref="B25:F25"/>
    <mergeCell ref="B26:F26"/>
    <mergeCell ref="B27:F27"/>
    <mergeCell ref="B28:F28"/>
    <mergeCell ref="B29:F29"/>
    <mergeCell ref="B23:C23"/>
  </mergeCells>
  <printOptions horizontalCentered="1"/>
  <pageMargins left="0.5" right="0.5"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Drop Down 2">
              <controlPr defaultSize="0" autoLine="0" autoPict="0">
                <anchor>
                  <from>
                    <xdr:col>5</xdr:col>
                    <xdr:colOff>180975</xdr:colOff>
                    <xdr:row>37</xdr:row>
                    <xdr:rowOff>152400</xdr:rowOff>
                  </from>
                  <to>
                    <xdr:col>6</xdr:col>
                    <xdr:colOff>1133475</xdr:colOff>
                    <xdr:row>38</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H60"/>
  <sheetViews>
    <sheetView showGridLines="0" view="pageBreakPreview" zoomScale="130" zoomScaleNormal="100" zoomScaleSheetLayoutView="130" workbookViewId="0">
      <selection activeCell="E8" sqref="E8"/>
    </sheetView>
  </sheetViews>
  <sheetFormatPr defaultColWidth="2.7109375" defaultRowHeight="15"/>
  <cols>
    <col min="1" max="1" width="2.7109375" style="89" customWidth="1"/>
    <col min="2" max="2" width="15.5703125" style="88" customWidth="1"/>
    <col min="3" max="3" width="25.28515625" style="88" customWidth="1"/>
    <col min="4" max="4" width="22.5703125" style="88" customWidth="1"/>
    <col min="5" max="5" width="19.28515625" style="88" customWidth="1"/>
    <col min="6" max="250" width="9.140625" style="88" customWidth="1"/>
    <col min="251" max="16384" width="2.7109375" style="88"/>
  </cols>
  <sheetData>
    <row r="1" spans="1:8" s="55" customFormat="1">
      <c r="A1" s="855">
        <v>1</v>
      </c>
      <c r="B1" s="3"/>
      <c r="C1" s="977" t="s">
        <v>46</v>
      </c>
      <c r="D1" s="970"/>
      <c r="E1" s="635">
        <f>IF(Cover!D13&gt;0, Cover!D13, "")</f>
        <v>2014</v>
      </c>
    </row>
    <row r="2" spans="1:8" s="55" customFormat="1" ht="12.75">
      <c r="A2" s="89">
        <v>2</v>
      </c>
      <c r="B2" s="630" t="s">
        <v>180</v>
      </c>
      <c r="C2" s="1070" t="str">
        <f>IF(Cover!A1&gt;0, Cover!A1, " ")</f>
        <v>EMC of St. Charles County, LLC</v>
      </c>
      <c r="D2" s="1070"/>
      <c r="E2" s="1070"/>
      <c r="F2" s="3"/>
      <c r="G2" s="3"/>
      <c r="H2" s="3"/>
    </row>
    <row r="3" spans="1:8" ht="24.95" customHeight="1">
      <c r="B3" s="1073" t="s">
        <v>179</v>
      </c>
      <c r="C3" s="1073"/>
      <c r="D3" s="1073"/>
      <c r="E3" s="1073"/>
    </row>
    <row r="4" spans="1:8" ht="10.5" customHeight="1">
      <c r="B4" s="1150"/>
      <c r="C4" s="1150"/>
      <c r="D4" s="1150"/>
      <c r="E4" s="1150"/>
    </row>
    <row r="5" spans="1:8" ht="54" customHeight="1">
      <c r="B5" s="1151" t="s">
        <v>400</v>
      </c>
      <c r="C5" s="1152"/>
      <c r="D5" s="1153"/>
      <c r="E5" s="650" t="s">
        <v>178</v>
      </c>
    </row>
    <row r="6" spans="1:8" ht="24.95" customHeight="1">
      <c r="B6" s="1162" t="s">
        <v>177</v>
      </c>
      <c r="C6" s="1163"/>
      <c r="D6" s="1164"/>
      <c r="E6" s="651"/>
    </row>
    <row r="7" spans="1:8" ht="24.95" customHeight="1">
      <c r="A7" s="89">
        <v>3</v>
      </c>
      <c r="B7" s="997" t="s">
        <v>176</v>
      </c>
      <c r="C7" s="970"/>
      <c r="D7" s="915"/>
      <c r="E7" s="652" t="s">
        <v>760</v>
      </c>
    </row>
    <row r="8" spans="1:8" ht="24.95" customHeight="1">
      <c r="A8" s="89">
        <v>4</v>
      </c>
      <c r="B8" s="997" t="s">
        <v>175</v>
      </c>
      <c r="C8" s="970"/>
      <c r="D8" s="915"/>
      <c r="E8" s="653"/>
    </row>
    <row r="9" spans="1:8" ht="24.95" customHeight="1">
      <c r="A9" s="89">
        <v>5</v>
      </c>
      <c r="B9" s="997" t="s">
        <v>174</v>
      </c>
      <c r="C9" s="970"/>
      <c r="D9" s="915"/>
      <c r="E9" s="653"/>
    </row>
    <row r="10" spans="1:8" ht="24.95" customHeight="1">
      <c r="A10" s="89">
        <v>6</v>
      </c>
      <c r="B10" s="997" t="s">
        <v>173</v>
      </c>
      <c r="C10" s="970"/>
      <c r="D10" s="915"/>
      <c r="E10" s="653"/>
    </row>
    <row r="11" spans="1:8" ht="24.95" customHeight="1">
      <c r="A11" s="89">
        <v>7</v>
      </c>
      <c r="B11" s="997" t="s">
        <v>491</v>
      </c>
      <c r="C11" s="1154"/>
      <c r="D11" s="1024"/>
      <c r="E11" s="654"/>
    </row>
    <row r="12" spans="1:8" ht="24.95" customHeight="1">
      <c r="A12" s="89">
        <v>8</v>
      </c>
      <c r="B12" s="997" t="s">
        <v>172</v>
      </c>
      <c r="C12" s="970"/>
      <c r="D12" s="915"/>
      <c r="E12" s="654"/>
    </row>
    <row r="13" spans="1:8" ht="24.95" customHeight="1">
      <c r="A13" s="89">
        <v>9</v>
      </c>
      <c r="B13" s="997" t="s">
        <v>171</v>
      </c>
      <c r="C13" s="970"/>
      <c r="D13" s="915"/>
      <c r="E13" s="654"/>
    </row>
    <row r="14" spans="1:8" ht="24.95" customHeight="1">
      <c r="A14" s="89">
        <v>10</v>
      </c>
      <c r="B14" s="997" t="s">
        <v>170</v>
      </c>
      <c r="C14" s="1012"/>
      <c r="D14" s="915"/>
      <c r="E14" s="654"/>
    </row>
    <row r="15" spans="1:8" ht="24.95" customHeight="1">
      <c r="A15" s="89">
        <v>11</v>
      </c>
      <c r="B15" s="997" t="s">
        <v>490</v>
      </c>
      <c r="C15" s="1165"/>
      <c r="D15" s="1024"/>
      <c r="E15" s="655"/>
    </row>
    <row r="16" spans="1:8" ht="24.95" customHeight="1" thickBot="1">
      <c r="A16" s="89">
        <v>12</v>
      </c>
      <c r="B16" s="1078" t="s">
        <v>169</v>
      </c>
      <c r="C16" s="1012"/>
      <c r="D16" s="915"/>
      <c r="E16" s="656">
        <f>SUM(E7:E15)</f>
        <v>0</v>
      </c>
    </row>
    <row r="17" spans="1:7" ht="16.5" customHeight="1" thickTop="1">
      <c r="B17" s="997"/>
      <c r="C17" s="884"/>
      <c r="D17" s="1031"/>
      <c r="E17" s="657" t="s">
        <v>168</v>
      </c>
    </row>
    <row r="18" spans="1:7" ht="24.95" customHeight="1">
      <c r="B18" s="1116" t="s">
        <v>167</v>
      </c>
      <c r="C18" s="1157"/>
      <c r="D18" s="1158"/>
      <c r="E18" s="658"/>
    </row>
    <row r="19" spans="1:7" ht="24.95" customHeight="1">
      <c r="A19" s="89">
        <v>13</v>
      </c>
      <c r="B19" s="997" t="s">
        <v>166</v>
      </c>
      <c r="C19" s="884"/>
      <c r="D19" s="1031"/>
      <c r="E19" s="652"/>
    </row>
    <row r="20" spans="1:7" ht="24.95" customHeight="1">
      <c r="A20" s="89">
        <v>14</v>
      </c>
      <c r="B20" s="997" t="s">
        <v>165</v>
      </c>
      <c r="C20" s="970"/>
      <c r="D20" s="915"/>
      <c r="E20" s="652"/>
    </row>
    <row r="21" spans="1:7" ht="24.95" customHeight="1">
      <c r="A21" s="89">
        <v>15</v>
      </c>
      <c r="B21" s="997" t="s">
        <v>164</v>
      </c>
      <c r="C21" s="970"/>
      <c r="D21" s="915"/>
      <c r="E21" s="653"/>
    </row>
    <row r="22" spans="1:7" ht="24.95" customHeight="1">
      <c r="A22" s="89">
        <v>16</v>
      </c>
      <c r="B22" s="997" t="s">
        <v>489</v>
      </c>
      <c r="C22" s="1148"/>
      <c r="D22" s="1149"/>
      <c r="E22" s="653"/>
    </row>
    <row r="23" spans="1:7" ht="24.95" customHeight="1">
      <c r="A23" s="89">
        <v>17</v>
      </c>
      <c r="B23" s="997" t="s">
        <v>163</v>
      </c>
      <c r="C23" s="970"/>
      <c r="D23" s="915"/>
      <c r="E23" s="653"/>
    </row>
    <row r="24" spans="1:7" ht="24.95" customHeight="1">
      <c r="A24" s="89">
        <v>18</v>
      </c>
      <c r="B24" s="997" t="s">
        <v>162</v>
      </c>
      <c r="C24" s="970"/>
      <c r="D24" s="915"/>
      <c r="E24" s="653"/>
    </row>
    <row r="25" spans="1:7" ht="24.95" customHeight="1">
      <c r="A25" s="89">
        <v>19</v>
      </c>
      <c r="B25" s="997" t="s">
        <v>161</v>
      </c>
      <c r="C25" s="970"/>
      <c r="D25" s="915"/>
      <c r="E25" s="659"/>
    </row>
    <row r="26" spans="1:7" ht="24.95" customHeight="1" thickBot="1">
      <c r="A26" s="89">
        <v>20</v>
      </c>
      <c r="B26" s="1078" t="s">
        <v>160</v>
      </c>
      <c r="C26" s="970"/>
      <c r="D26" s="915"/>
      <c r="E26" s="656">
        <f>SUM(E19:E25)</f>
        <v>0</v>
      </c>
    </row>
    <row r="27" spans="1:7" ht="15.75" thickTop="1">
      <c r="B27" s="1159"/>
      <c r="C27" s="1160"/>
      <c r="D27" s="1161"/>
      <c r="E27" s="660" t="s">
        <v>80</v>
      </c>
    </row>
    <row r="28" spans="1:7" ht="6.75" customHeight="1">
      <c r="B28" s="369"/>
      <c r="C28" s="369"/>
      <c r="D28" s="369"/>
      <c r="E28" s="396"/>
    </row>
    <row r="29" spans="1:7" s="90" customFormat="1" ht="18.75" customHeight="1">
      <c r="A29" s="395"/>
      <c r="B29" s="959" t="s">
        <v>54</v>
      </c>
      <c r="C29" s="1020"/>
      <c r="D29" s="1020"/>
      <c r="E29" s="364"/>
    </row>
    <row r="30" spans="1:7" s="90" customFormat="1">
      <c r="A30" s="393"/>
      <c r="B30" s="959" t="s">
        <v>26</v>
      </c>
      <c r="C30" s="1020"/>
      <c r="D30" s="160"/>
      <c r="E30" s="160"/>
    </row>
    <row r="31" spans="1:7" s="90" customFormat="1" ht="11.25" customHeight="1">
      <c r="A31" s="89"/>
      <c r="B31" s="88"/>
      <c r="C31" s="88"/>
      <c r="D31" s="1155" t="s">
        <v>2</v>
      </c>
      <c r="E31" s="1156"/>
      <c r="F31" s="92"/>
      <c r="G31" s="92"/>
    </row>
    <row r="32" spans="1:7" s="90" customFormat="1">
      <c r="A32" s="91"/>
    </row>
    <row r="33" spans="1:5" s="90" customFormat="1">
      <c r="A33" s="91"/>
      <c r="D33" s="58"/>
      <c r="E33" s="58"/>
    </row>
    <row r="34" spans="1:5" s="90" customFormat="1">
      <c r="A34" s="91"/>
      <c r="D34" s="58"/>
      <c r="E34" s="58"/>
    </row>
    <row r="35" spans="1:5">
      <c r="D35" s="55"/>
      <c r="E35" s="55"/>
    </row>
    <row r="36" spans="1:5">
      <c r="D36" s="55"/>
      <c r="E36" s="55"/>
    </row>
    <row r="37" spans="1:5">
      <c r="D37" s="55"/>
      <c r="E37" s="55"/>
    </row>
    <row r="38" spans="1:5">
      <c r="D38" s="55"/>
      <c r="E38" s="55"/>
    </row>
    <row r="39" spans="1:5">
      <c r="D39" s="55"/>
      <c r="E39" s="55"/>
    </row>
    <row r="40" spans="1:5">
      <c r="D40" s="55"/>
      <c r="E40" s="55"/>
    </row>
    <row r="41" spans="1:5">
      <c r="D41" s="55"/>
      <c r="E41" s="55"/>
    </row>
    <row r="42" spans="1:5">
      <c r="D42" s="55"/>
      <c r="E42" s="55"/>
    </row>
    <row r="43" spans="1:5">
      <c r="D43" s="55"/>
      <c r="E43" s="55"/>
    </row>
    <row r="44" spans="1:5">
      <c r="D44" s="55"/>
      <c r="E44" s="55"/>
    </row>
    <row r="45" spans="1:5">
      <c r="D45" s="55"/>
      <c r="E45" s="55"/>
    </row>
    <row r="46" spans="1:5">
      <c r="D46" s="55"/>
      <c r="E46" s="55"/>
    </row>
    <row r="47" spans="1:5">
      <c r="D47" s="55"/>
      <c r="E47" s="55"/>
    </row>
    <row r="48" spans="1:5">
      <c r="D48" s="55"/>
      <c r="E48" s="55"/>
    </row>
    <row r="49" spans="4:5">
      <c r="D49" s="55"/>
      <c r="E49" s="55"/>
    </row>
    <row r="59" spans="4:5">
      <c r="D59" s="88" t="s">
        <v>1</v>
      </c>
    </row>
    <row r="60" spans="4:5">
      <c r="D60" s="88" t="s">
        <v>0</v>
      </c>
    </row>
  </sheetData>
  <sheetProtection password="C830" sheet="1" objects="1" scenarios="1"/>
  <mergeCells count="30">
    <mergeCell ref="B29:D29"/>
    <mergeCell ref="B30:C30"/>
    <mergeCell ref="D31:E31"/>
    <mergeCell ref="C1:D1"/>
    <mergeCell ref="B18:D18"/>
    <mergeCell ref="B19:D19"/>
    <mergeCell ref="B27:D27"/>
    <mergeCell ref="B6:D6"/>
    <mergeCell ref="B12:D12"/>
    <mergeCell ref="B25:D25"/>
    <mergeCell ref="B7:D7"/>
    <mergeCell ref="B14:D14"/>
    <mergeCell ref="B15:D15"/>
    <mergeCell ref="B16:D16"/>
    <mergeCell ref="B26:D26"/>
    <mergeCell ref="C2:E2"/>
    <mergeCell ref="B3:E3"/>
    <mergeCell ref="B4:E4"/>
    <mergeCell ref="B5:D5"/>
    <mergeCell ref="B17:D17"/>
    <mergeCell ref="B8:D8"/>
    <mergeCell ref="B9:D9"/>
    <mergeCell ref="B10:D10"/>
    <mergeCell ref="B11:D11"/>
    <mergeCell ref="B13:D13"/>
    <mergeCell ref="B20:D20"/>
    <mergeCell ref="B21:D21"/>
    <mergeCell ref="B22:D22"/>
    <mergeCell ref="B23:D23"/>
    <mergeCell ref="B24:D24"/>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Drop Down 2">
              <controlPr defaultSize="0" autoLine="0" autoPict="0">
                <anchor>
                  <from>
                    <xdr:col>3</xdr:col>
                    <xdr:colOff>895350</xdr:colOff>
                    <xdr:row>28</xdr:row>
                    <xdr:rowOff>200025</xdr:rowOff>
                  </from>
                  <to>
                    <xdr:col>4</xdr:col>
                    <xdr:colOff>1209675</xdr:colOff>
                    <xdr:row>29</xdr:row>
                    <xdr:rowOff>171450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O65"/>
  <sheetViews>
    <sheetView showGridLines="0" view="pageBreakPreview" zoomScaleNormal="100" zoomScaleSheetLayoutView="100" workbookViewId="0">
      <selection activeCell="G11" sqref="G11"/>
    </sheetView>
  </sheetViews>
  <sheetFormatPr defaultRowHeight="15"/>
  <cols>
    <col min="1" max="1" width="2" style="142" customWidth="1"/>
    <col min="2" max="2" width="3.42578125" style="14" bestFit="1" customWidth="1"/>
    <col min="3" max="3" width="15.28515625" style="147" customWidth="1"/>
    <col min="4" max="4" width="6.42578125" style="291" customWidth="1"/>
    <col min="5" max="5" width="12.28515625" style="290" customWidth="1"/>
    <col min="6" max="6" width="7.140625" style="290" customWidth="1"/>
    <col min="7" max="10" width="15.7109375" style="147" customWidth="1"/>
    <col min="11" max="11" width="16.5703125" style="42" customWidth="1"/>
    <col min="12" max="12" width="1.42578125" style="153" customWidth="1"/>
    <col min="13" max="13" width="3.42578125" style="64" customWidth="1"/>
    <col min="14" max="14" width="3.140625" style="64" customWidth="1"/>
    <col min="15" max="15" width="9.140625" style="153"/>
    <col min="16" max="16384" width="9.140625" style="42"/>
  </cols>
  <sheetData>
    <row r="1" spans="1:14">
      <c r="B1" s="463"/>
      <c r="C1" s="1202" t="s">
        <v>194</v>
      </c>
      <c r="D1" s="1202"/>
      <c r="E1" s="1202"/>
      <c r="F1" s="1202"/>
      <c r="G1" s="1202"/>
      <c r="H1" s="1202"/>
      <c r="I1" s="1202"/>
      <c r="J1" s="1202"/>
      <c r="K1" s="1202"/>
      <c r="M1" s="67">
        <v>2</v>
      </c>
      <c r="N1" s="67">
        <v>1</v>
      </c>
    </row>
    <row r="2" spans="1:14" ht="15.75" customHeight="1">
      <c r="B2" s="463"/>
      <c r="C2" s="1142" t="s">
        <v>193</v>
      </c>
      <c r="D2" s="1142"/>
      <c r="E2" s="1142"/>
      <c r="F2" s="1142"/>
      <c r="G2" s="1143"/>
      <c r="H2" s="1143"/>
      <c r="I2" s="1143"/>
      <c r="J2" s="1143"/>
      <c r="K2" s="1143"/>
      <c r="M2" s="1166" t="s">
        <v>89</v>
      </c>
      <c r="N2" s="1042" t="s">
        <v>46</v>
      </c>
    </row>
    <row r="3" spans="1:14" ht="13.5" customHeight="1">
      <c r="B3" s="463"/>
      <c r="C3" s="1192" t="s">
        <v>621</v>
      </c>
      <c r="D3" s="1193"/>
      <c r="E3" s="1193"/>
      <c r="F3" s="1193"/>
      <c r="G3" s="1193"/>
      <c r="H3" s="1193"/>
      <c r="I3" s="1193"/>
      <c r="J3" s="1193"/>
      <c r="K3" s="1194"/>
      <c r="M3" s="1062"/>
      <c r="N3" s="1042"/>
    </row>
    <row r="4" spans="1:14" s="358" customFormat="1" ht="24.95" customHeight="1">
      <c r="A4" s="413"/>
      <c r="B4" s="463"/>
      <c r="C4" s="1195"/>
      <c r="D4" s="1196"/>
      <c r="E4" s="1196"/>
      <c r="F4" s="1196"/>
      <c r="G4" s="1196"/>
      <c r="H4" s="1196"/>
      <c r="I4" s="1196"/>
      <c r="J4" s="1196"/>
      <c r="K4" s="1197"/>
      <c r="M4" s="1062"/>
      <c r="N4" s="1042"/>
    </row>
    <row r="5" spans="1:14" ht="30.75" customHeight="1">
      <c r="B5" s="68">
        <v>3</v>
      </c>
      <c r="C5" s="1209" t="s">
        <v>461</v>
      </c>
      <c r="D5" s="1210"/>
      <c r="E5" s="1210"/>
      <c r="F5" s="1210"/>
      <c r="G5" s="1210"/>
      <c r="H5" s="1210"/>
      <c r="I5" s="1210"/>
      <c r="J5" s="1210"/>
      <c r="K5" s="359"/>
      <c r="M5" s="1062"/>
      <c r="N5" s="1042"/>
    </row>
    <row r="6" spans="1:14" ht="45" customHeight="1">
      <c r="B6" s="68">
        <v>4</v>
      </c>
      <c r="C6" s="1206" t="s">
        <v>669</v>
      </c>
      <c r="D6" s="1010"/>
      <c r="E6" s="1010"/>
      <c r="F6" s="1010"/>
      <c r="G6" s="1203" t="s">
        <v>622</v>
      </c>
      <c r="H6" s="1204"/>
      <c r="I6" s="1204"/>
      <c r="J6" s="1205"/>
      <c r="K6" s="1213" t="s">
        <v>547</v>
      </c>
      <c r="M6" s="1038" t="str">
        <f>IF(Cover!A1&gt;0, Cover!A1, "")</f>
        <v>EMC of St. Charles County, LLC</v>
      </c>
      <c r="N6" s="1042"/>
    </row>
    <row r="7" spans="1:14" ht="15" customHeight="1">
      <c r="B7" s="463"/>
      <c r="C7" s="1207"/>
      <c r="D7" s="893"/>
      <c r="E7" s="893"/>
      <c r="F7" s="893"/>
      <c r="G7" s="612"/>
      <c r="H7" s="612"/>
      <c r="I7" s="612"/>
      <c r="J7" s="612"/>
      <c r="K7" s="1214"/>
      <c r="M7" s="1167"/>
      <c r="N7" s="1042"/>
    </row>
    <row r="8" spans="1:14" ht="15" customHeight="1">
      <c r="B8" s="463"/>
      <c r="C8" s="1207"/>
      <c r="D8" s="893"/>
      <c r="E8" s="893"/>
      <c r="F8" s="893"/>
      <c r="G8" s="612"/>
      <c r="H8" s="612"/>
      <c r="I8" s="612"/>
      <c r="J8" s="612"/>
      <c r="K8" s="1214"/>
      <c r="M8" s="1167"/>
      <c r="N8" s="1042"/>
    </row>
    <row r="9" spans="1:14" ht="15" customHeight="1">
      <c r="B9" s="463"/>
      <c r="C9" s="1208"/>
      <c r="D9" s="968"/>
      <c r="E9" s="968"/>
      <c r="F9" s="968"/>
      <c r="G9" s="514" t="s">
        <v>192</v>
      </c>
      <c r="H9" s="514" t="s">
        <v>191</v>
      </c>
      <c r="I9" s="514" t="s">
        <v>190</v>
      </c>
      <c r="J9" s="514" t="s">
        <v>270</v>
      </c>
      <c r="K9" s="1215"/>
      <c r="M9" s="1167"/>
      <c r="N9" s="1042"/>
    </row>
    <row r="10" spans="1:14" ht="20.100000000000001" customHeight="1">
      <c r="B10" s="463">
        <v>5</v>
      </c>
      <c r="C10" s="1219" t="s">
        <v>492</v>
      </c>
      <c r="D10" s="1220"/>
      <c r="E10" s="1220"/>
      <c r="F10" s="1221"/>
      <c r="G10" s="512" t="s">
        <v>760</v>
      </c>
      <c r="H10" s="512"/>
      <c r="I10" s="512"/>
      <c r="J10" s="512"/>
      <c r="K10" s="509">
        <f>SUM(G10:J10)</f>
        <v>0</v>
      </c>
      <c r="M10" s="1167"/>
      <c r="N10" s="1042"/>
    </row>
    <row r="11" spans="1:14" ht="20.100000000000001" customHeight="1">
      <c r="B11" s="463">
        <v>6</v>
      </c>
      <c r="C11" s="1176" t="s">
        <v>493</v>
      </c>
      <c r="D11" s="1177"/>
      <c r="E11" s="1177"/>
      <c r="F11" s="1178"/>
      <c r="G11" s="512"/>
      <c r="H11" s="512"/>
      <c r="I11" s="512"/>
      <c r="J11" s="512"/>
      <c r="K11" s="509">
        <f>SUM(G11:J11)</f>
        <v>0</v>
      </c>
      <c r="M11" s="1167"/>
      <c r="N11" s="1042"/>
    </row>
    <row r="12" spans="1:14" ht="20.100000000000001" customHeight="1">
      <c r="B12" s="463">
        <v>7</v>
      </c>
      <c r="C12" s="1176" t="s">
        <v>494</v>
      </c>
      <c r="D12" s="1177"/>
      <c r="E12" s="1177"/>
      <c r="F12" s="1178"/>
      <c r="G12" s="512"/>
      <c r="H12" s="512"/>
      <c r="I12" s="512"/>
      <c r="J12" s="512"/>
      <c r="K12" s="509">
        <f>SUM(G12:J12)</f>
        <v>0</v>
      </c>
      <c r="M12" s="1167"/>
      <c r="N12" s="1042"/>
    </row>
    <row r="13" spans="1:14" ht="20.100000000000001" customHeight="1">
      <c r="B13" s="463">
        <v>8</v>
      </c>
      <c r="C13" s="1179" t="s">
        <v>495</v>
      </c>
      <c r="D13" s="1180"/>
      <c r="E13" s="1180"/>
      <c r="F13" s="1181"/>
      <c r="G13" s="512"/>
      <c r="H13" s="512"/>
      <c r="I13" s="512"/>
      <c r="J13" s="512"/>
      <c r="K13" s="509">
        <f>SUM(G13:J13)</f>
        <v>0</v>
      </c>
      <c r="M13" s="1167"/>
      <c r="N13" s="1042"/>
    </row>
    <row r="14" spans="1:14" ht="20.100000000000001" customHeight="1">
      <c r="B14" s="463">
        <v>9</v>
      </c>
      <c r="C14" s="1179" t="s">
        <v>496</v>
      </c>
      <c r="D14" s="1180"/>
      <c r="E14" s="1180"/>
      <c r="F14" s="1181"/>
      <c r="G14" s="512"/>
      <c r="H14" s="512"/>
      <c r="I14" s="512"/>
      <c r="J14" s="512"/>
      <c r="K14" s="509">
        <f t="shared" ref="K14:K21" si="0">SUM(G14:J14)</f>
        <v>0</v>
      </c>
      <c r="M14" s="1167"/>
      <c r="N14" s="1042"/>
    </row>
    <row r="15" spans="1:14" ht="20.100000000000001" customHeight="1">
      <c r="B15" s="463">
        <v>10</v>
      </c>
      <c r="C15" s="1179" t="s">
        <v>497</v>
      </c>
      <c r="D15" s="1180"/>
      <c r="E15" s="1180"/>
      <c r="F15" s="1181"/>
      <c r="G15" s="512"/>
      <c r="H15" s="512"/>
      <c r="I15" s="512"/>
      <c r="J15" s="512"/>
      <c r="K15" s="509">
        <f t="shared" si="0"/>
        <v>0</v>
      </c>
      <c r="M15" s="1167"/>
      <c r="N15" s="1042"/>
    </row>
    <row r="16" spans="1:14" ht="20.100000000000001" customHeight="1">
      <c r="A16" s="413"/>
      <c r="B16" s="463">
        <v>11</v>
      </c>
      <c r="C16" s="1179" t="s">
        <v>498</v>
      </c>
      <c r="D16" s="1180"/>
      <c r="E16" s="1180"/>
      <c r="F16" s="1181"/>
      <c r="G16" s="512"/>
      <c r="H16" s="512"/>
      <c r="I16" s="512"/>
      <c r="J16" s="512"/>
      <c r="K16" s="509">
        <f t="shared" si="0"/>
        <v>0</v>
      </c>
      <c r="M16" s="1167"/>
      <c r="N16" s="1042"/>
    </row>
    <row r="17" spans="1:14" ht="20.100000000000001" customHeight="1">
      <c r="B17" s="463">
        <v>12</v>
      </c>
      <c r="C17" s="1179" t="s">
        <v>499</v>
      </c>
      <c r="D17" s="1180"/>
      <c r="E17" s="1180"/>
      <c r="F17" s="1181"/>
      <c r="G17" s="512"/>
      <c r="H17" s="512"/>
      <c r="I17" s="512"/>
      <c r="J17" s="512"/>
      <c r="K17" s="509">
        <f t="shared" si="0"/>
        <v>0</v>
      </c>
      <c r="M17" s="1167"/>
      <c r="N17" s="1042"/>
    </row>
    <row r="18" spans="1:14" ht="20.100000000000001" customHeight="1">
      <c r="B18" s="463">
        <v>13</v>
      </c>
      <c r="C18" s="1179" t="s">
        <v>500</v>
      </c>
      <c r="D18" s="1180"/>
      <c r="E18" s="1180"/>
      <c r="F18" s="1181"/>
      <c r="G18" s="512"/>
      <c r="H18" s="512"/>
      <c r="I18" s="512"/>
      <c r="J18" s="512"/>
      <c r="K18" s="509">
        <f t="shared" si="0"/>
        <v>0</v>
      </c>
      <c r="M18" s="1167"/>
      <c r="N18" s="1042"/>
    </row>
    <row r="19" spans="1:14" ht="20.100000000000001" customHeight="1">
      <c r="B19" s="463">
        <v>14</v>
      </c>
      <c r="C19" s="1179" t="s">
        <v>501</v>
      </c>
      <c r="D19" s="1180"/>
      <c r="E19" s="1180"/>
      <c r="F19" s="1181"/>
      <c r="G19" s="512"/>
      <c r="H19" s="512"/>
      <c r="I19" s="512"/>
      <c r="J19" s="512"/>
      <c r="K19" s="509">
        <f t="shared" si="0"/>
        <v>0</v>
      </c>
      <c r="M19" s="1167"/>
      <c r="N19" s="1042"/>
    </row>
    <row r="20" spans="1:14" ht="20.100000000000001" customHeight="1">
      <c r="B20" s="463">
        <v>15</v>
      </c>
      <c r="C20" s="1179" t="s">
        <v>502</v>
      </c>
      <c r="D20" s="1180"/>
      <c r="E20" s="1180"/>
      <c r="F20" s="1181"/>
      <c r="G20" s="512"/>
      <c r="H20" s="512"/>
      <c r="I20" s="512"/>
      <c r="J20" s="512"/>
      <c r="K20" s="509">
        <f t="shared" si="0"/>
        <v>0</v>
      </c>
      <c r="M20" s="1167"/>
      <c r="N20" s="1042"/>
    </row>
    <row r="21" spans="1:14" ht="20.100000000000001" customHeight="1">
      <c r="B21" s="463">
        <v>16</v>
      </c>
      <c r="C21" s="1179" t="s">
        <v>503</v>
      </c>
      <c r="D21" s="1211"/>
      <c r="E21" s="1211"/>
      <c r="F21" s="1212"/>
      <c r="G21" s="512"/>
      <c r="H21" s="512"/>
      <c r="I21" s="512"/>
      <c r="J21" s="512"/>
      <c r="K21" s="510">
        <f t="shared" si="0"/>
        <v>0</v>
      </c>
      <c r="M21" s="1167"/>
      <c r="N21" s="1042"/>
    </row>
    <row r="22" spans="1:14" ht="20.100000000000001" customHeight="1">
      <c r="B22" s="463">
        <v>17</v>
      </c>
      <c r="C22" s="1182" t="s">
        <v>462</v>
      </c>
      <c r="D22" s="1183"/>
      <c r="E22" s="1183"/>
      <c r="F22" s="1184"/>
      <c r="G22" s="513">
        <f>SUM(G10:G21)</f>
        <v>0</v>
      </c>
      <c r="H22" s="513">
        <f>SUM(H10:H21)</f>
        <v>0</v>
      </c>
      <c r="I22" s="513">
        <f>SUM(I10:I21)</f>
        <v>0</v>
      </c>
      <c r="J22" s="513">
        <f>SUM(J10:J21)</f>
        <v>0</v>
      </c>
      <c r="K22" s="511">
        <f>SUM(K10:K21)</f>
        <v>0</v>
      </c>
      <c r="M22" s="1167"/>
      <c r="N22" s="1042"/>
    </row>
    <row r="23" spans="1:14" ht="8.25" customHeight="1">
      <c r="B23" s="463"/>
      <c r="C23" s="1143"/>
      <c r="D23" s="1143"/>
      <c r="E23" s="1143"/>
      <c r="F23" s="1143"/>
      <c r="G23" s="1143"/>
      <c r="H23" s="1143"/>
      <c r="I23" s="1143"/>
      <c r="J23" s="1143"/>
      <c r="K23" s="1143"/>
      <c r="M23" s="1167"/>
      <c r="N23" s="1042"/>
    </row>
    <row r="24" spans="1:14" ht="19.5" customHeight="1">
      <c r="B24" s="463">
        <v>18</v>
      </c>
      <c r="C24" s="1043" t="s">
        <v>189</v>
      </c>
      <c r="D24" s="1043"/>
      <c r="E24" s="1177"/>
      <c r="F24" s="1177"/>
      <c r="G24" s="1178"/>
      <c r="H24" s="611"/>
      <c r="I24" s="551" t="s">
        <v>188</v>
      </c>
      <c r="J24" s="342"/>
      <c r="K24" s="94"/>
      <c r="M24" s="1167"/>
      <c r="N24" s="1042"/>
    </row>
    <row r="25" spans="1:14" ht="8.25" customHeight="1">
      <c r="B25" s="463"/>
      <c r="C25" s="884"/>
      <c r="D25" s="884"/>
      <c r="E25" s="884"/>
      <c r="F25" s="884"/>
      <c r="G25" s="884"/>
      <c r="H25" s="884"/>
      <c r="I25" s="884"/>
      <c r="J25" s="884"/>
      <c r="K25" s="884"/>
      <c r="M25" s="1167"/>
      <c r="N25" s="1042"/>
    </row>
    <row r="26" spans="1:14" ht="19.5" customHeight="1">
      <c r="B26" s="463">
        <v>19</v>
      </c>
      <c r="C26" s="1043" t="s">
        <v>187</v>
      </c>
      <c r="D26" s="1043"/>
      <c r="E26" s="1043"/>
      <c r="F26" s="1043"/>
      <c r="G26" s="1201"/>
      <c r="H26" s="1177"/>
      <c r="I26" s="1178"/>
      <c r="J26" s="1199"/>
      <c r="K26" s="1200"/>
      <c r="M26" s="1167"/>
      <c r="N26" s="1042"/>
    </row>
    <row r="27" spans="1:14" ht="8.25" customHeight="1">
      <c r="B27" s="463"/>
      <c r="C27" s="884"/>
      <c r="D27" s="884"/>
      <c r="E27" s="884"/>
      <c r="F27" s="884"/>
      <c r="G27" s="884"/>
      <c r="H27" s="884"/>
      <c r="I27" s="884"/>
      <c r="J27" s="884"/>
      <c r="K27" s="884"/>
      <c r="M27" s="1167"/>
      <c r="N27" s="1042"/>
    </row>
    <row r="28" spans="1:14" ht="19.5" customHeight="1">
      <c r="B28" s="463"/>
      <c r="C28" s="1216" t="s">
        <v>186</v>
      </c>
      <c r="D28" s="1217"/>
      <c r="E28" s="1217"/>
      <c r="F28" s="1217"/>
      <c r="G28" s="1217"/>
      <c r="H28" s="1217"/>
      <c r="I28" s="1217"/>
      <c r="J28" s="1217"/>
      <c r="K28" s="1218"/>
      <c r="M28" s="1167"/>
      <c r="N28" s="1042"/>
    </row>
    <row r="29" spans="1:14" ht="21" customHeight="1">
      <c r="B29" s="463"/>
      <c r="C29" s="1191" t="s">
        <v>185</v>
      </c>
      <c r="D29" s="1191"/>
      <c r="E29" s="1198"/>
      <c r="F29" s="1198"/>
      <c r="G29" s="1191" t="s">
        <v>184</v>
      </c>
      <c r="H29" s="1191"/>
      <c r="I29" s="1191"/>
      <c r="J29" s="664" t="s">
        <v>183</v>
      </c>
      <c r="K29" s="664" t="s">
        <v>182</v>
      </c>
      <c r="M29" s="1167"/>
      <c r="N29" s="1042"/>
    </row>
    <row r="30" spans="1:14" ht="20.100000000000001" customHeight="1">
      <c r="B30" s="463">
        <v>20</v>
      </c>
      <c r="C30" s="1168"/>
      <c r="D30" s="1174"/>
      <c r="E30" s="1174"/>
      <c r="F30" s="1175"/>
      <c r="G30" s="1168"/>
      <c r="H30" s="1169"/>
      <c r="I30" s="1169"/>
      <c r="J30" s="412"/>
      <c r="K30" s="661"/>
      <c r="M30" s="1167"/>
      <c r="N30" s="1042"/>
    </row>
    <row r="31" spans="1:14" ht="20.100000000000001" customHeight="1">
      <c r="A31" s="1185" t="s">
        <v>181</v>
      </c>
      <c r="B31" s="463">
        <v>21</v>
      </c>
      <c r="C31" s="1168"/>
      <c r="D31" s="1174"/>
      <c r="E31" s="1174"/>
      <c r="F31" s="1175"/>
      <c r="G31" s="1168"/>
      <c r="H31" s="1169"/>
      <c r="I31" s="1169"/>
      <c r="J31" s="412"/>
      <c r="K31" s="661"/>
      <c r="M31" s="1167"/>
      <c r="N31" s="1042"/>
    </row>
    <row r="32" spans="1:14" ht="20.100000000000001" customHeight="1">
      <c r="A32" s="1186"/>
      <c r="B32" s="463">
        <v>22</v>
      </c>
      <c r="C32" s="1168"/>
      <c r="D32" s="1174"/>
      <c r="E32" s="1174"/>
      <c r="F32" s="1175"/>
      <c r="G32" s="1168"/>
      <c r="H32" s="1169"/>
      <c r="I32" s="1169"/>
      <c r="J32" s="412"/>
      <c r="K32" s="661"/>
      <c r="M32" s="1167"/>
      <c r="N32" s="1042"/>
    </row>
    <row r="33" spans="1:15" ht="20.100000000000001" customHeight="1">
      <c r="A33" s="1186"/>
      <c r="B33" s="463">
        <v>23</v>
      </c>
      <c r="C33" s="1170"/>
      <c r="D33" s="1172"/>
      <c r="E33" s="1172"/>
      <c r="F33" s="1173"/>
      <c r="G33" s="1170"/>
      <c r="H33" s="1171"/>
      <c r="I33" s="1171"/>
      <c r="J33" s="662"/>
      <c r="K33" s="663"/>
      <c r="M33" s="1167"/>
      <c r="N33" s="1190">
        <f>IF(Cover!D13&gt;0, Cover!D13, "")</f>
        <v>2014</v>
      </c>
    </row>
    <row r="34" spans="1:15" ht="8.25" customHeight="1">
      <c r="A34" s="1186"/>
      <c r="B34" s="356"/>
      <c r="C34" s="312"/>
      <c r="D34" s="312"/>
      <c r="E34" s="312"/>
      <c r="F34" s="312"/>
      <c r="G34" s="316"/>
      <c r="H34" s="316"/>
      <c r="I34" s="316"/>
      <c r="J34" s="32"/>
      <c r="K34" s="165"/>
      <c r="M34" s="1167"/>
      <c r="N34" s="1062"/>
    </row>
    <row r="35" spans="1:15">
      <c r="A35" s="1186"/>
      <c r="B35" s="395"/>
      <c r="C35" s="371" t="s">
        <v>54</v>
      </c>
      <c r="D35" s="93"/>
      <c r="E35" s="93"/>
      <c r="F35" s="93"/>
      <c r="G35" s="66"/>
      <c r="H35" s="66"/>
      <c r="I35" s="66"/>
      <c r="J35" s="166"/>
      <c r="K35" s="329"/>
      <c r="L35" s="73"/>
      <c r="M35" s="153"/>
      <c r="N35" s="42"/>
      <c r="O35" s="42"/>
    </row>
    <row r="36" spans="1:15" ht="12.75" customHeight="1">
      <c r="A36" s="1186"/>
      <c r="B36" s="393"/>
      <c r="C36" s="371" t="s">
        <v>26</v>
      </c>
      <c r="D36" s="311"/>
      <c r="E36" s="311"/>
      <c r="F36" s="311"/>
      <c r="G36" s="312"/>
      <c r="H36" s="312"/>
      <c r="I36" s="312"/>
      <c r="J36" s="1188" t="s">
        <v>2</v>
      </c>
      <c r="K36" s="1189"/>
    </row>
    <row r="37" spans="1:15" s="43" customFormat="1">
      <c r="A37" s="142"/>
      <c r="B37" s="1187"/>
      <c r="C37" s="911"/>
      <c r="D37" s="911"/>
      <c r="E37" s="911"/>
      <c r="F37" s="911"/>
      <c r="G37" s="911"/>
      <c r="H37" s="911"/>
      <c r="I37" s="911"/>
      <c r="J37" s="911"/>
      <c r="K37" s="911"/>
      <c r="L37" s="911"/>
      <c r="M37" s="911"/>
      <c r="N37" s="911"/>
      <c r="O37" s="83"/>
    </row>
    <row r="38" spans="1:15" s="43" customFormat="1">
      <c r="A38" s="238"/>
      <c r="B38" s="10"/>
      <c r="C38" s="152"/>
      <c r="D38" s="249"/>
      <c r="E38" s="249"/>
      <c r="F38" s="249"/>
      <c r="G38" s="152"/>
      <c r="H38" s="152"/>
      <c r="I38" s="152"/>
      <c r="J38" s="2"/>
      <c r="K38" s="2"/>
      <c r="L38" s="83"/>
      <c r="M38" s="44"/>
      <c r="N38" s="44"/>
      <c r="O38" s="83"/>
    </row>
    <row r="39" spans="1:15" s="43" customFormat="1">
      <c r="A39" s="238"/>
      <c r="B39" s="10"/>
      <c r="C39" s="152"/>
      <c r="D39" s="249"/>
      <c r="E39" s="249"/>
      <c r="F39" s="249"/>
      <c r="G39" s="152"/>
      <c r="H39" s="152"/>
      <c r="I39" s="152"/>
      <c r="J39" s="2"/>
      <c r="K39" s="2"/>
      <c r="L39" s="83"/>
      <c r="M39" s="44"/>
      <c r="N39" s="44"/>
      <c r="O39" s="83"/>
    </row>
    <row r="40" spans="1:15" s="43" customFormat="1">
      <c r="A40" s="238"/>
      <c r="B40" s="10"/>
      <c r="C40" s="152"/>
      <c r="D40" s="249"/>
      <c r="E40" s="249"/>
      <c r="F40" s="249"/>
      <c r="G40" s="152"/>
      <c r="H40" s="152"/>
      <c r="I40" s="152"/>
      <c r="J40" s="2"/>
      <c r="K40" s="2"/>
      <c r="L40" s="83"/>
      <c r="M40" s="44"/>
      <c r="N40" s="44"/>
      <c r="O40" s="83"/>
    </row>
    <row r="41" spans="1:15" s="43" customFormat="1">
      <c r="A41" s="414"/>
      <c r="B41" s="10"/>
      <c r="C41" s="152"/>
      <c r="D41" s="249"/>
      <c r="E41" s="249"/>
      <c r="F41" s="249"/>
      <c r="G41" s="152"/>
      <c r="H41" s="152"/>
      <c r="I41" s="152"/>
      <c r="J41" s="2"/>
      <c r="K41" s="2"/>
      <c r="L41" s="83"/>
      <c r="M41" s="44"/>
      <c r="N41" s="44"/>
      <c r="O41" s="83"/>
    </row>
    <row r="42" spans="1:15" s="43" customFormat="1">
      <c r="A42" s="238"/>
      <c r="B42" s="10"/>
      <c r="C42" s="152"/>
      <c r="D42" s="249"/>
      <c r="E42" s="249"/>
      <c r="F42" s="249"/>
      <c r="G42" s="152"/>
      <c r="H42" s="152"/>
      <c r="I42" s="152"/>
      <c r="J42" s="2"/>
      <c r="K42" s="2"/>
      <c r="L42" s="83"/>
      <c r="M42" s="44"/>
      <c r="N42" s="44"/>
      <c r="O42" s="83"/>
    </row>
    <row r="43" spans="1:15" s="43" customFormat="1">
      <c r="A43" s="238"/>
      <c r="B43" s="10"/>
      <c r="C43" s="152"/>
      <c r="D43" s="249"/>
      <c r="E43" s="249"/>
      <c r="F43" s="249"/>
      <c r="G43" s="152"/>
      <c r="H43" s="152"/>
      <c r="I43" s="152"/>
      <c r="J43" s="2"/>
      <c r="K43" s="2"/>
      <c r="L43" s="83"/>
      <c r="M43" s="44"/>
      <c r="N43" s="44"/>
      <c r="O43" s="83"/>
    </row>
    <row r="44" spans="1:15" s="43" customFormat="1">
      <c r="A44" s="238"/>
      <c r="B44" s="10"/>
      <c r="C44" s="152"/>
      <c r="D44" s="249"/>
      <c r="E44" s="249"/>
      <c r="F44" s="249"/>
      <c r="G44" s="152"/>
      <c r="H44" s="152"/>
      <c r="I44" s="152"/>
      <c r="J44" s="2"/>
      <c r="K44" s="2"/>
      <c r="L44" s="83"/>
      <c r="M44" s="44"/>
      <c r="N44" s="44"/>
      <c r="O44" s="83"/>
    </row>
    <row r="45" spans="1:15" s="43" customFormat="1" ht="12.75" customHeight="1">
      <c r="A45" s="238"/>
      <c r="B45" s="10"/>
      <c r="C45" s="152"/>
      <c r="D45" s="249"/>
      <c r="E45" s="249"/>
      <c r="F45" s="249"/>
      <c r="G45" s="152"/>
      <c r="H45" s="152"/>
      <c r="I45" s="152"/>
      <c r="J45" s="2"/>
      <c r="K45" s="2"/>
      <c r="L45" s="83"/>
      <c r="M45" s="44"/>
      <c r="N45" s="44"/>
      <c r="O45" s="83"/>
    </row>
    <row r="46" spans="1:15" s="43" customFormat="1">
      <c r="A46" s="238"/>
      <c r="B46" s="10"/>
      <c r="C46" s="152"/>
      <c r="D46" s="249"/>
      <c r="E46" s="249"/>
      <c r="F46" s="249"/>
      <c r="G46" s="152"/>
      <c r="H46" s="152"/>
      <c r="I46" s="152"/>
      <c r="J46" s="2"/>
      <c r="K46" s="2"/>
      <c r="L46" s="83"/>
      <c r="M46" s="44"/>
      <c r="N46" s="44"/>
      <c r="O46" s="83"/>
    </row>
    <row r="47" spans="1:15">
      <c r="J47" s="3"/>
      <c r="K47" s="3"/>
    </row>
    <row r="48" spans="1:15">
      <c r="J48" s="3"/>
      <c r="K48" s="3"/>
    </row>
    <row r="49" spans="4:13">
      <c r="D49" s="365" t="s">
        <v>452</v>
      </c>
      <c r="J49" s="3"/>
      <c r="K49" s="3"/>
    </row>
    <row r="50" spans="4:13">
      <c r="D50" s="365" t="s">
        <v>453</v>
      </c>
      <c r="J50" s="3"/>
      <c r="K50" s="3"/>
    </row>
    <row r="51" spans="4:13">
      <c r="J51" s="3"/>
      <c r="K51" s="3"/>
    </row>
    <row r="52" spans="4:13">
      <c r="J52" s="3"/>
      <c r="K52" s="3"/>
    </row>
    <row r="53" spans="4:13">
      <c r="J53" s="3"/>
      <c r="K53" s="3"/>
    </row>
    <row r="54" spans="4:13">
      <c r="J54" s="3"/>
      <c r="K54" s="3"/>
    </row>
    <row r="59" spans="4:13">
      <c r="M59" s="65"/>
    </row>
    <row r="64" spans="4:13">
      <c r="K64" s="42" t="s">
        <v>1</v>
      </c>
    </row>
    <row r="65" spans="11:11">
      <c r="K65" s="42" t="s">
        <v>0</v>
      </c>
    </row>
  </sheetData>
  <sheetProtection password="C830" sheet="1" objects="1" scenarios="1"/>
  <mergeCells count="44">
    <mergeCell ref="C20:F20"/>
    <mergeCell ref="C21:F21"/>
    <mergeCell ref="K6:K9"/>
    <mergeCell ref="C27:K27"/>
    <mergeCell ref="C28:K28"/>
    <mergeCell ref="C10:F10"/>
    <mergeCell ref="C11:F11"/>
    <mergeCell ref="C1:K1"/>
    <mergeCell ref="C2:K2"/>
    <mergeCell ref="G6:J6"/>
    <mergeCell ref="C6:F9"/>
    <mergeCell ref="C5:J5"/>
    <mergeCell ref="A31:A36"/>
    <mergeCell ref="B37:N37"/>
    <mergeCell ref="C23:K23"/>
    <mergeCell ref="C25:K25"/>
    <mergeCell ref="J36:K36"/>
    <mergeCell ref="N2:N32"/>
    <mergeCell ref="C24:G24"/>
    <mergeCell ref="C30:F30"/>
    <mergeCell ref="C32:F32"/>
    <mergeCell ref="N33:N34"/>
    <mergeCell ref="G29:I29"/>
    <mergeCell ref="G30:I30"/>
    <mergeCell ref="C3:K4"/>
    <mergeCell ref="C29:F29"/>
    <mergeCell ref="J26:K26"/>
    <mergeCell ref="C26:I26"/>
    <mergeCell ref="M2:M5"/>
    <mergeCell ref="M6:M34"/>
    <mergeCell ref="G32:I32"/>
    <mergeCell ref="G33:I33"/>
    <mergeCell ref="C33:F33"/>
    <mergeCell ref="G31:I31"/>
    <mergeCell ref="C31:F31"/>
    <mergeCell ref="C12:F12"/>
    <mergeCell ref="C13:F13"/>
    <mergeCell ref="C14:F14"/>
    <mergeCell ref="C15:F15"/>
    <mergeCell ref="C16:F16"/>
    <mergeCell ref="C22:F22"/>
    <mergeCell ref="C17:F17"/>
    <mergeCell ref="C18:F18"/>
    <mergeCell ref="C19:F19"/>
  </mergeCells>
  <dataValidations disablePrompts="1" xWindow="767" yWindow="659" count="2">
    <dataValidation type="list" allowBlank="1" showInputMessage="1" prompt="This field is to be used when filing under seal." sqref="J38:K54">
      <formula1>#REF!</formula1>
    </dataValidation>
    <dataValidation allowBlank="1" showInputMessage="1" prompt="This field is to be used when filing under seal." sqref="J36:K36"/>
  </dataValidations>
  <printOptions horizontalCentered="1" verticalCentered="1"/>
  <pageMargins left="0.25" right="0.25" top="0.5" bottom="0.35" header="0.3" footer="0.3"/>
  <pageSetup scale="82"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Drop Down 2">
              <controlPr defaultSize="0" autoLine="0" autoPict="0">
                <anchor>
                  <from>
                    <xdr:col>9</xdr:col>
                    <xdr:colOff>352425</xdr:colOff>
                    <xdr:row>33</xdr:row>
                    <xdr:rowOff>85725</xdr:rowOff>
                  </from>
                  <to>
                    <xdr:col>10</xdr:col>
                    <xdr:colOff>1009650</xdr:colOff>
                    <xdr:row>34</xdr:row>
                    <xdr:rowOff>180975</xdr:rowOff>
                  </to>
                </anchor>
              </controlPr>
            </control>
          </mc:Choice>
        </mc:AlternateContent>
        <mc:AlternateContent xmlns:mc="http://schemas.openxmlformats.org/markup-compatibility/2006">
          <mc:Choice Requires="x14">
            <control shapeId="16387" r:id="rId5" name="Drop Down 3">
              <controlPr defaultSize="0" autoLine="0" autoPict="0">
                <anchor>
                  <from>
                    <xdr:col>9</xdr:col>
                    <xdr:colOff>742950</xdr:colOff>
                    <xdr:row>4</xdr:row>
                    <xdr:rowOff>57150</xdr:rowOff>
                  </from>
                  <to>
                    <xdr:col>10</xdr:col>
                    <xdr:colOff>1066800</xdr:colOff>
                    <xdr:row>4</xdr:row>
                    <xdr:rowOff>352425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T94"/>
  <sheetViews>
    <sheetView showGridLines="0" view="pageBreakPreview" zoomScaleNormal="100" zoomScaleSheetLayoutView="100" workbookViewId="0">
      <selection activeCell="F8" sqref="F8"/>
    </sheetView>
  </sheetViews>
  <sheetFormatPr defaultRowHeight="15"/>
  <cols>
    <col min="1" max="1" width="2.7109375" style="198" bestFit="1" customWidth="1"/>
    <col min="2" max="2" width="9.140625" style="168"/>
    <col min="3" max="3" width="21.42578125" style="168" customWidth="1"/>
    <col min="4" max="4" width="5" style="168" customWidth="1"/>
    <col min="5" max="5" width="5.140625" style="168" customWidth="1"/>
    <col min="6" max="6" width="9.7109375" style="168" customWidth="1"/>
    <col min="7" max="7" width="8.42578125" style="168" customWidth="1"/>
    <col min="8" max="8" width="8.5703125" style="168" customWidth="1"/>
    <col min="9" max="10" width="7.85546875" style="168" customWidth="1"/>
    <col min="11" max="12" width="9" style="168" customWidth="1"/>
    <col min="13" max="13" width="9.7109375" style="169" customWidth="1"/>
    <col min="14" max="14" width="9.7109375" style="168" customWidth="1"/>
    <col min="15" max="15" width="10.42578125" style="168" customWidth="1"/>
    <col min="16" max="16" width="3.85546875" style="168" customWidth="1"/>
    <col min="17" max="17" width="4" style="168" customWidth="1"/>
    <col min="18" max="16384" width="9.140625" style="168"/>
  </cols>
  <sheetData>
    <row r="1" spans="1:20">
      <c r="A1" s="595">
        <v>1</v>
      </c>
      <c r="H1" s="248"/>
      <c r="I1" s="248"/>
      <c r="J1" s="248"/>
      <c r="K1" s="1267" t="s">
        <v>444</v>
      </c>
      <c r="L1" s="993"/>
      <c r="M1" s="993"/>
      <c r="N1" s="993"/>
      <c r="O1" s="284">
        <f>IF(Cover!D13&gt;0, Cover!D13,"")</f>
        <v>2014</v>
      </c>
    </row>
    <row r="2" spans="1:20">
      <c r="A2" s="595">
        <v>2</v>
      </c>
      <c r="B2" s="1223" t="s">
        <v>431</v>
      </c>
      <c r="C2" s="970"/>
      <c r="D2" s="1266" t="str">
        <f>IF(Cover!A1&gt;0, Cover!A1, "")</f>
        <v>EMC of St. Charles County, LLC</v>
      </c>
      <c r="E2" s="978"/>
      <c r="F2" s="978"/>
      <c r="G2" s="978"/>
      <c r="H2" s="978"/>
      <c r="I2" s="978"/>
      <c r="J2" s="978"/>
      <c r="K2" s="978"/>
      <c r="L2" s="978"/>
      <c r="M2" s="978"/>
      <c r="N2" s="978"/>
      <c r="O2" s="978"/>
    </row>
    <row r="3" spans="1:20" ht="5.25" customHeight="1">
      <c r="A3" s="596"/>
      <c r="M3" s="198"/>
    </row>
    <row r="4" spans="1:20" ht="15" customHeight="1">
      <c r="A4" s="587"/>
      <c r="B4" s="154"/>
      <c r="C4" s="982" t="s">
        <v>264</v>
      </c>
      <c r="D4" s="1228"/>
      <c r="E4" s="1228"/>
      <c r="F4" s="1228"/>
      <c r="G4" s="195"/>
      <c r="H4" s="195"/>
      <c r="I4" s="1246" t="s">
        <v>263</v>
      </c>
      <c r="J4" s="1247"/>
      <c r="K4" s="1247"/>
      <c r="L4" s="1247"/>
      <c r="M4" s="1247"/>
      <c r="N4" s="1007"/>
      <c r="O4" s="1007"/>
      <c r="P4" s="170"/>
      <c r="Q4" s="170"/>
      <c r="R4" s="153"/>
      <c r="S4" s="153"/>
      <c r="T4" s="153"/>
    </row>
    <row r="5" spans="1:20" ht="63.75" customHeight="1">
      <c r="A5" s="587"/>
      <c r="B5" s="1235" t="s">
        <v>262</v>
      </c>
      <c r="C5" s="1236"/>
      <c r="D5" s="1235" t="s">
        <v>261</v>
      </c>
      <c r="E5" s="1236"/>
      <c r="F5" s="1244" t="s">
        <v>260</v>
      </c>
      <c r="G5" s="1244" t="s">
        <v>259</v>
      </c>
      <c r="H5" s="670" t="s">
        <v>258</v>
      </c>
      <c r="I5" s="670" t="s">
        <v>257</v>
      </c>
      <c r="J5" s="670" t="s">
        <v>256</v>
      </c>
      <c r="K5" s="1244" t="s">
        <v>255</v>
      </c>
      <c r="L5" s="1244" t="s">
        <v>254</v>
      </c>
      <c r="M5" s="1244" t="s">
        <v>253</v>
      </c>
      <c r="N5" s="1244" t="s">
        <v>252</v>
      </c>
      <c r="O5" s="1244" t="s">
        <v>401</v>
      </c>
      <c r="P5" s="1227"/>
      <c r="Q5" s="1226"/>
    </row>
    <row r="6" spans="1:20" ht="18" customHeight="1">
      <c r="A6" s="587"/>
      <c r="B6" s="1237"/>
      <c r="C6" s="1238"/>
      <c r="D6" s="1237"/>
      <c r="E6" s="1238"/>
      <c r="F6" s="1245"/>
      <c r="G6" s="1245"/>
      <c r="H6" s="1241" t="s">
        <v>251</v>
      </c>
      <c r="I6" s="1242"/>
      <c r="J6" s="1243"/>
      <c r="K6" s="1245"/>
      <c r="L6" s="1245"/>
      <c r="M6" s="1245"/>
      <c r="N6" s="1245"/>
      <c r="O6" s="1245"/>
      <c r="P6" s="1227"/>
      <c r="Q6" s="1226"/>
    </row>
    <row r="7" spans="1:20" ht="24" customHeight="1">
      <c r="A7" s="587"/>
      <c r="B7" s="1250" t="s">
        <v>250</v>
      </c>
      <c r="C7" s="1251"/>
      <c r="D7" s="1252" t="s">
        <v>249</v>
      </c>
      <c r="E7" s="1253"/>
      <c r="F7" s="665"/>
      <c r="G7" s="666"/>
      <c r="H7" s="667"/>
      <c r="I7" s="667"/>
      <c r="J7" s="667"/>
      <c r="K7" s="668"/>
      <c r="L7" s="669"/>
      <c r="M7" s="669"/>
      <c r="N7" s="669"/>
      <c r="O7" s="676"/>
      <c r="P7" s="1227"/>
      <c r="Q7" s="1226"/>
    </row>
    <row r="8" spans="1:20" ht="17.45" customHeight="1">
      <c r="A8" s="587">
        <v>3</v>
      </c>
      <c r="B8" s="1239" t="s">
        <v>248</v>
      </c>
      <c r="C8" s="1240"/>
      <c r="D8" s="1248">
        <v>301</v>
      </c>
      <c r="E8" s="1249"/>
      <c r="F8" s="274"/>
      <c r="G8" s="274"/>
      <c r="H8" s="279"/>
      <c r="I8" s="279"/>
      <c r="J8" s="279"/>
      <c r="K8" s="286">
        <f>F8+G8-H8</f>
        <v>0</v>
      </c>
      <c r="L8" s="279"/>
      <c r="M8" s="345"/>
      <c r="N8" s="279"/>
      <c r="O8" s="673">
        <f>L8-H8-I8+J8+N8</f>
        <v>0</v>
      </c>
      <c r="P8" s="1227"/>
      <c r="Q8" s="1226"/>
    </row>
    <row r="9" spans="1:20" ht="17.45" customHeight="1">
      <c r="A9" s="587">
        <v>4</v>
      </c>
      <c r="B9" s="1239" t="s">
        <v>247</v>
      </c>
      <c r="C9" s="1240"/>
      <c r="D9" s="1248">
        <v>302</v>
      </c>
      <c r="E9" s="1249"/>
      <c r="F9" s="275"/>
      <c r="G9" s="275"/>
      <c r="H9" s="280"/>
      <c r="I9" s="280"/>
      <c r="J9" s="280"/>
      <c r="K9" s="286">
        <f>F9+G9-H9</f>
        <v>0</v>
      </c>
      <c r="L9" s="280"/>
      <c r="M9" s="346"/>
      <c r="N9" s="279"/>
      <c r="O9" s="671">
        <f>L9-H9-I9+J9+N9</f>
        <v>0</v>
      </c>
      <c r="P9" s="1227"/>
      <c r="Q9" s="1226"/>
    </row>
    <row r="10" spans="1:20" ht="17.45" customHeight="1">
      <c r="A10" s="587">
        <v>5</v>
      </c>
      <c r="B10" s="1239" t="s">
        <v>246</v>
      </c>
      <c r="C10" s="1240"/>
      <c r="D10" s="1248">
        <v>303</v>
      </c>
      <c r="E10" s="1249"/>
      <c r="F10" s="275"/>
      <c r="G10" s="275"/>
      <c r="H10" s="280"/>
      <c r="I10" s="280"/>
      <c r="J10" s="280"/>
      <c r="K10" s="286">
        <f>F10+G10-H10</f>
        <v>0</v>
      </c>
      <c r="L10" s="280"/>
      <c r="M10" s="346"/>
      <c r="N10" s="279"/>
      <c r="O10" s="671">
        <f>L10-H10-I10+J10+N10</f>
        <v>0</v>
      </c>
      <c r="P10" s="1227"/>
      <c r="Q10" s="1226"/>
    </row>
    <row r="11" spans="1:20" ht="17.45" customHeight="1">
      <c r="A11" s="587"/>
      <c r="B11" s="1254" t="s">
        <v>245</v>
      </c>
      <c r="C11" s="1255"/>
      <c r="D11" s="1248"/>
      <c r="E11" s="1249"/>
      <c r="F11" s="276"/>
      <c r="G11" s="277"/>
      <c r="H11" s="281"/>
      <c r="I11" s="281"/>
      <c r="J11" s="281"/>
      <c r="K11" s="287"/>
      <c r="L11" s="281"/>
      <c r="M11" s="347"/>
      <c r="N11" s="281"/>
      <c r="O11" s="674"/>
      <c r="P11" s="1227"/>
      <c r="Q11" s="1226"/>
    </row>
    <row r="12" spans="1:20" ht="17.45" customHeight="1">
      <c r="A12" s="587">
        <v>6</v>
      </c>
      <c r="B12" s="1239" t="s">
        <v>227</v>
      </c>
      <c r="C12" s="1240"/>
      <c r="D12" s="1248">
        <v>310</v>
      </c>
      <c r="E12" s="1249"/>
      <c r="F12" s="274"/>
      <c r="G12" s="274"/>
      <c r="H12" s="279"/>
      <c r="I12" s="279"/>
      <c r="J12" s="279"/>
      <c r="K12" s="286">
        <f t="shared" ref="K12:K19" si="0">F12+G12-H12</f>
        <v>0</v>
      </c>
      <c r="L12" s="279"/>
      <c r="M12" s="345"/>
      <c r="N12" s="279"/>
      <c r="O12" s="673">
        <f t="shared" ref="O12:O19" si="1">L12-H12-I12+J12+N12</f>
        <v>0</v>
      </c>
      <c r="P12" s="1227"/>
      <c r="Q12" s="1226"/>
    </row>
    <row r="13" spans="1:20" ht="17.45" customHeight="1">
      <c r="A13" s="587">
        <v>7</v>
      </c>
      <c r="B13" s="1239" t="s">
        <v>226</v>
      </c>
      <c r="C13" s="1240"/>
      <c r="D13" s="1248">
        <v>311</v>
      </c>
      <c r="E13" s="1249"/>
      <c r="F13" s="275"/>
      <c r="G13" s="275"/>
      <c r="H13" s="280"/>
      <c r="I13" s="280"/>
      <c r="J13" s="280"/>
      <c r="K13" s="286">
        <f t="shared" si="0"/>
        <v>0</v>
      </c>
      <c r="L13" s="280"/>
      <c r="M13" s="346"/>
      <c r="N13" s="279"/>
      <c r="O13" s="673">
        <f t="shared" si="1"/>
        <v>0</v>
      </c>
      <c r="P13" s="1227"/>
      <c r="Q13" s="1226"/>
    </row>
    <row r="14" spans="1:20" ht="17.45" customHeight="1">
      <c r="A14" s="587">
        <v>8</v>
      </c>
      <c r="B14" s="1239" t="s">
        <v>244</v>
      </c>
      <c r="C14" s="1240"/>
      <c r="D14" s="1248">
        <v>312</v>
      </c>
      <c r="E14" s="1249"/>
      <c r="F14" s="275"/>
      <c r="G14" s="275"/>
      <c r="H14" s="280"/>
      <c r="I14" s="280"/>
      <c r="J14" s="280"/>
      <c r="K14" s="286">
        <f t="shared" si="0"/>
        <v>0</v>
      </c>
      <c r="L14" s="280"/>
      <c r="M14" s="346"/>
      <c r="N14" s="279"/>
      <c r="O14" s="671">
        <f t="shared" si="1"/>
        <v>0</v>
      </c>
      <c r="P14" s="1227"/>
      <c r="Q14" s="1226"/>
    </row>
    <row r="15" spans="1:20" ht="17.45" customHeight="1">
      <c r="A15" s="587">
        <v>9</v>
      </c>
      <c r="B15" s="1239" t="s">
        <v>243</v>
      </c>
      <c r="C15" s="1240"/>
      <c r="D15" s="1248">
        <v>313</v>
      </c>
      <c r="E15" s="1249"/>
      <c r="F15" s="275"/>
      <c r="G15" s="275"/>
      <c r="H15" s="280"/>
      <c r="I15" s="280"/>
      <c r="J15" s="280"/>
      <c r="K15" s="286">
        <f t="shared" si="0"/>
        <v>0</v>
      </c>
      <c r="L15" s="280"/>
      <c r="M15" s="346"/>
      <c r="N15" s="279"/>
      <c r="O15" s="671">
        <f t="shared" si="1"/>
        <v>0</v>
      </c>
      <c r="P15" s="1227"/>
      <c r="Q15" s="1226"/>
    </row>
    <row r="16" spans="1:20" ht="17.45" customHeight="1">
      <c r="A16" s="587">
        <v>10</v>
      </c>
      <c r="B16" s="1239" t="s">
        <v>242</v>
      </c>
      <c r="C16" s="1240"/>
      <c r="D16" s="1248">
        <v>314</v>
      </c>
      <c r="E16" s="1249"/>
      <c r="F16" s="275"/>
      <c r="G16" s="275"/>
      <c r="H16" s="280"/>
      <c r="I16" s="280"/>
      <c r="J16" s="280"/>
      <c r="K16" s="286">
        <f t="shared" si="0"/>
        <v>0</v>
      </c>
      <c r="L16" s="280"/>
      <c r="M16" s="346"/>
      <c r="N16" s="279"/>
      <c r="O16" s="671">
        <f t="shared" si="1"/>
        <v>0</v>
      </c>
      <c r="P16" s="1227"/>
      <c r="Q16" s="1226"/>
    </row>
    <row r="17" spans="1:17" ht="17.45" customHeight="1">
      <c r="A17" s="587">
        <v>11</v>
      </c>
      <c r="B17" s="1239" t="s">
        <v>241</v>
      </c>
      <c r="C17" s="1240"/>
      <c r="D17" s="1248">
        <v>315</v>
      </c>
      <c r="E17" s="1249"/>
      <c r="F17" s="275"/>
      <c r="G17" s="275"/>
      <c r="H17" s="280"/>
      <c r="I17" s="280"/>
      <c r="J17" s="280"/>
      <c r="K17" s="286">
        <f t="shared" si="0"/>
        <v>0</v>
      </c>
      <c r="L17" s="280"/>
      <c r="M17" s="346"/>
      <c r="N17" s="279"/>
      <c r="O17" s="671">
        <f t="shared" si="1"/>
        <v>0</v>
      </c>
      <c r="P17" s="1227"/>
      <c r="Q17" s="1226"/>
    </row>
    <row r="18" spans="1:17" ht="17.45" customHeight="1">
      <c r="A18" s="587">
        <v>12</v>
      </c>
      <c r="B18" s="1239" t="s">
        <v>240</v>
      </c>
      <c r="C18" s="1240"/>
      <c r="D18" s="1248">
        <v>316</v>
      </c>
      <c r="E18" s="1249"/>
      <c r="F18" s="275"/>
      <c r="G18" s="275"/>
      <c r="H18" s="279"/>
      <c r="I18" s="279"/>
      <c r="J18" s="279"/>
      <c r="K18" s="286">
        <f t="shared" si="0"/>
        <v>0</v>
      </c>
      <c r="L18" s="279"/>
      <c r="M18" s="345"/>
      <c r="N18" s="279"/>
      <c r="O18" s="671">
        <f t="shared" si="1"/>
        <v>0</v>
      </c>
      <c r="P18" s="1227"/>
      <c r="Q18" s="1226"/>
    </row>
    <row r="19" spans="1:17" ht="17.45" customHeight="1">
      <c r="A19" s="587">
        <v>13</v>
      </c>
      <c r="B19" s="1239" t="s">
        <v>239</v>
      </c>
      <c r="C19" s="1240"/>
      <c r="D19" s="1248">
        <v>317</v>
      </c>
      <c r="E19" s="1249"/>
      <c r="F19" s="275"/>
      <c r="G19" s="275"/>
      <c r="H19" s="279"/>
      <c r="I19" s="279"/>
      <c r="J19" s="279"/>
      <c r="K19" s="286">
        <f t="shared" si="0"/>
        <v>0</v>
      </c>
      <c r="L19" s="279"/>
      <c r="M19" s="345"/>
      <c r="N19" s="279"/>
      <c r="O19" s="671">
        <f t="shared" si="1"/>
        <v>0</v>
      </c>
      <c r="P19" s="1227"/>
      <c r="Q19" s="1226"/>
    </row>
    <row r="20" spans="1:17" ht="17.45" customHeight="1">
      <c r="A20" s="587"/>
      <c r="B20" s="1254" t="s">
        <v>238</v>
      </c>
      <c r="C20" s="1255"/>
      <c r="D20" s="1248"/>
      <c r="E20" s="1249"/>
      <c r="F20" s="276"/>
      <c r="G20" s="277"/>
      <c r="H20" s="281"/>
      <c r="I20" s="281"/>
      <c r="J20" s="281"/>
      <c r="K20" s="287"/>
      <c r="L20" s="281"/>
      <c r="M20" s="347"/>
      <c r="N20" s="281"/>
      <c r="O20" s="674"/>
      <c r="P20" s="1227"/>
      <c r="Q20" s="1226"/>
    </row>
    <row r="21" spans="1:17" ht="17.45" customHeight="1">
      <c r="A21" s="587">
        <v>14</v>
      </c>
      <c r="B21" s="1239" t="s">
        <v>227</v>
      </c>
      <c r="C21" s="1240"/>
      <c r="D21" s="1248">
        <v>320</v>
      </c>
      <c r="E21" s="1249"/>
      <c r="F21" s="275"/>
      <c r="G21" s="275"/>
      <c r="H21" s="280"/>
      <c r="I21" s="280"/>
      <c r="J21" s="280"/>
      <c r="K21" s="288">
        <f t="shared" ref="K21:K29" si="2">F21+G21-H21</f>
        <v>0</v>
      </c>
      <c r="L21" s="280"/>
      <c r="M21" s="346"/>
      <c r="N21" s="280"/>
      <c r="O21" s="673">
        <f t="shared" ref="O21:O29" si="3">L21-H21-I21+J21+N21</f>
        <v>0</v>
      </c>
      <c r="P21" s="1227"/>
      <c r="Q21" s="1226"/>
    </row>
    <row r="22" spans="1:17" ht="17.45" customHeight="1">
      <c r="A22" s="587">
        <v>15</v>
      </c>
      <c r="B22" s="1239" t="s">
        <v>226</v>
      </c>
      <c r="C22" s="1240"/>
      <c r="D22" s="1248">
        <v>321</v>
      </c>
      <c r="E22" s="1249"/>
      <c r="F22" s="275"/>
      <c r="G22" s="275"/>
      <c r="H22" s="279"/>
      <c r="I22" s="279"/>
      <c r="J22" s="279"/>
      <c r="K22" s="286">
        <f t="shared" si="2"/>
        <v>0</v>
      </c>
      <c r="L22" s="279"/>
      <c r="M22" s="345"/>
      <c r="N22" s="279"/>
      <c r="O22" s="671">
        <f t="shared" si="3"/>
        <v>0</v>
      </c>
      <c r="P22" s="1227"/>
      <c r="Q22" s="1226"/>
    </row>
    <row r="23" spans="1:17" ht="17.45" customHeight="1">
      <c r="A23" s="587">
        <v>16</v>
      </c>
      <c r="B23" s="1239" t="s">
        <v>237</v>
      </c>
      <c r="C23" s="1240"/>
      <c r="D23" s="1248">
        <v>322</v>
      </c>
      <c r="E23" s="1249"/>
      <c r="F23" s="275"/>
      <c r="G23" s="275"/>
      <c r="H23" s="279"/>
      <c r="I23" s="279"/>
      <c r="J23" s="279"/>
      <c r="K23" s="286">
        <f t="shared" si="2"/>
        <v>0</v>
      </c>
      <c r="L23" s="279"/>
      <c r="M23" s="345"/>
      <c r="N23" s="279"/>
      <c r="O23" s="671">
        <f t="shared" si="3"/>
        <v>0</v>
      </c>
      <c r="P23" s="1227"/>
      <c r="Q23" s="1226"/>
    </row>
    <row r="24" spans="1:17" ht="17.45" customHeight="1">
      <c r="A24" s="587">
        <v>17</v>
      </c>
      <c r="B24" s="1239" t="s">
        <v>236</v>
      </c>
      <c r="C24" s="1240"/>
      <c r="D24" s="1248">
        <v>323</v>
      </c>
      <c r="E24" s="1249"/>
      <c r="F24" s="275"/>
      <c r="G24" s="275"/>
      <c r="H24" s="279"/>
      <c r="I24" s="279"/>
      <c r="J24" s="279"/>
      <c r="K24" s="286">
        <f t="shared" si="2"/>
        <v>0</v>
      </c>
      <c r="L24" s="279"/>
      <c r="M24" s="345"/>
      <c r="N24" s="279"/>
      <c r="O24" s="671">
        <f t="shared" si="3"/>
        <v>0</v>
      </c>
      <c r="P24" s="1227"/>
      <c r="Q24" s="1226"/>
    </row>
    <row r="25" spans="1:17" ht="17.45" customHeight="1">
      <c r="A25" s="587">
        <v>18</v>
      </c>
      <c r="B25" s="1239" t="s">
        <v>235</v>
      </c>
      <c r="C25" s="1240"/>
      <c r="D25" s="1248">
        <v>325.10000000000002</v>
      </c>
      <c r="E25" s="1249"/>
      <c r="F25" s="275"/>
      <c r="G25" s="275"/>
      <c r="H25" s="279"/>
      <c r="I25" s="279"/>
      <c r="J25" s="279"/>
      <c r="K25" s="286">
        <f t="shared" si="2"/>
        <v>0</v>
      </c>
      <c r="L25" s="279"/>
      <c r="M25" s="345"/>
      <c r="N25" s="279"/>
      <c r="O25" s="671">
        <f t="shared" si="3"/>
        <v>0</v>
      </c>
      <c r="P25" s="1227"/>
      <c r="Q25" s="1226"/>
    </row>
    <row r="26" spans="1:17" ht="17.45" customHeight="1">
      <c r="A26" s="587">
        <v>19</v>
      </c>
      <c r="B26" s="1239" t="s">
        <v>234</v>
      </c>
      <c r="C26" s="1240"/>
      <c r="D26" s="1248">
        <v>325.2</v>
      </c>
      <c r="E26" s="1249"/>
      <c r="F26" s="275"/>
      <c r="G26" s="275"/>
      <c r="H26" s="279"/>
      <c r="I26" s="279"/>
      <c r="J26" s="279"/>
      <c r="K26" s="286">
        <f t="shared" si="2"/>
        <v>0</v>
      </c>
      <c r="L26" s="279"/>
      <c r="M26" s="345"/>
      <c r="N26" s="279"/>
      <c r="O26" s="671">
        <f t="shared" si="3"/>
        <v>0</v>
      </c>
      <c r="P26" s="1227"/>
      <c r="Q26" s="1226"/>
    </row>
    <row r="27" spans="1:17" ht="17.45" customHeight="1">
      <c r="A27" s="587">
        <v>20</v>
      </c>
      <c r="B27" s="1239" t="s">
        <v>233</v>
      </c>
      <c r="C27" s="1240"/>
      <c r="D27" s="1248">
        <v>326</v>
      </c>
      <c r="E27" s="1249"/>
      <c r="F27" s="275"/>
      <c r="G27" s="275"/>
      <c r="H27" s="279"/>
      <c r="I27" s="279"/>
      <c r="J27" s="279"/>
      <c r="K27" s="286">
        <f t="shared" si="2"/>
        <v>0</v>
      </c>
      <c r="L27" s="279"/>
      <c r="M27" s="345"/>
      <c r="N27" s="279"/>
      <c r="O27" s="671">
        <f t="shared" si="3"/>
        <v>0</v>
      </c>
      <c r="P27" s="1227"/>
      <c r="Q27" s="1226"/>
    </row>
    <row r="28" spans="1:17" ht="17.45" customHeight="1">
      <c r="A28" s="587">
        <v>21</v>
      </c>
      <c r="B28" s="1239" t="s">
        <v>232</v>
      </c>
      <c r="C28" s="1240"/>
      <c r="D28" s="1248">
        <v>327</v>
      </c>
      <c r="E28" s="1249"/>
      <c r="F28" s="275"/>
      <c r="G28" s="275"/>
      <c r="H28" s="279"/>
      <c r="I28" s="279"/>
      <c r="J28" s="279"/>
      <c r="K28" s="286">
        <f t="shared" si="2"/>
        <v>0</v>
      </c>
      <c r="L28" s="279"/>
      <c r="M28" s="345"/>
      <c r="N28" s="279"/>
      <c r="O28" s="671">
        <f t="shared" si="3"/>
        <v>0</v>
      </c>
      <c r="P28" s="1227"/>
      <c r="Q28" s="1226"/>
    </row>
    <row r="29" spans="1:17" ht="17.45" customHeight="1">
      <c r="A29" s="587">
        <v>22</v>
      </c>
      <c r="B29" s="1259" t="s">
        <v>231</v>
      </c>
      <c r="C29" s="1260"/>
      <c r="D29" s="1268">
        <v>328</v>
      </c>
      <c r="E29" s="1269"/>
      <c r="F29" s="275"/>
      <c r="G29" s="275"/>
      <c r="H29" s="279"/>
      <c r="I29" s="279"/>
      <c r="J29" s="279"/>
      <c r="K29" s="286">
        <f t="shared" si="2"/>
        <v>0</v>
      </c>
      <c r="L29" s="279"/>
      <c r="M29" s="345"/>
      <c r="N29" s="279"/>
      <c r="O29" s="671">
        <f t="shared" si="3"/>
        <v>0</v>
      </c>
      <c r="P29" s="1227"/>
      <c r="Q29" s="1226"/>
    </row>
    <row r="30" spans="1:17" ht="19.5" customHeight="1">
      <c r="A30" s="1222" t="s">
        <v>515</v>
      </c>
      <c r="B30" s="1222"/>
      <c r="C30" s="1222"/>
      <c r="D30" s="1222"/>
      <c r="E30" s="1222"/>
      <c r="F30" s="1222"/>
      <c r="G30" s="1222"/>
      <c r="H30" s="1222"/>
      <c r="I30" s="1222"/>
      <c r="J30" s="1222"/>
      <c r="K30" s="1222"/>
      <c r="L30" s="1222"/>
      <c r="M30" s="1222"/>
      <c r="N30" s="1222"/>
      <c r="O30" s="1222"/>
      <c r="P30" s="1227"/>
      <c r="Q30" s="1226"/>
    </row>
    <row r="31" spans="1:17" ht="18" customHeight="1">
      <c r="A31" s="587"/>
      <c r="B31" s="1254" t="s">
        <v>230</v>
      </c>
      <c r="C31" s="1255"/>
      <c r="D31" s="1248"/>
      <c r="E31" s="1249"/>
      <c r="F31" s="276"/>
      <c r="G31" s="277"/>
      <c r="H31" s="281"/>
      <c r="I31" s="281"/>
      <c r="J31" s="281"/>
      <c r="K31" s="287"/>
      <c r="L31" s="281"/>
      <c r="M31" s="347"/>
      <c r="N31" s="281"/>
      <c r="O31" s="674"/>
      <c r="P31" s="1227"/>
      <c r="Q31" s="1226"/>
    </row>
    <row r="32" spans="1:17" ht="17.45" customHeight="1">
      <c r="A32" s="587">
        <v>23</v>
      </c>
      <c r="B32" s="1239" t="s">
        <v>227</v>
      </c>
      <c r="C32" s="1240"/>
      <c r="D32" s="1248">
        <v>330</v>
      </c>
      <c r="E32" s="1249"/>
      <c r="F32" s="275"/>
      <c r="G32" s="275"/>
      <c r="H32" s="280"/>
      <c r="I32" s="280"/>
      <c r="J32" s="280"/>
      <c r="K32" s="288">
        <f>F32+G32-H32</f>
        <v>0</v>
      </c>
      <c r="L32" s="280"/>
      <c r="M32" s="346"/>
      <c r="N32" s="280"/>
      <c r="O32" s="673">
        <f>L32-H32-I32+J32+N32</f>
        <v>0</v>
      </c>
      <c r="P32" s="1227"/>
      <c r="Q32" s="1226"/>
    </row>
    <row r="33" spans="1:17" ht="17.45" customHeight="1">
      <c r="A33" s="587">
        <v>24</v>
      </c>
      <c r="B33" s="1239" t="s">
        <v>226</v>
      </c>
      <c r="C33" s="1240"/>
      <c r="D33" s="1248">
        <v>331</v>
      </c>
      <c r="E33" s="1249"/>
      <c r="F33" s="275"/>
      <c r="G33" s="275"/>
      <c r="H33" s="279"/>
      <c r="I33" s="279"/>
      <c r="J33" s="279"/>
      <c r="K33" s="286">
        <f>F33+G33-H33</f>
        <v>0</v>
      </c>
      <c r="L33" s="279"/>
      <c r="M33" s="345"/>
      <c r="N33" s="279"/>
      <c r="O33" s="671">
        <f>L33-H33-I33+J33+N33</f>
        <v>0</v>
      </c>
      <c r="P33" s="1227"/>
      <c r="Q33" s="1226"/>
    </row>
    <row r="34" spans="1:17" ht="17.45" customHeight="1">
      <c r="A34" s="587">
        <v>25</v>
      </c>
      <c r="B34" s="1239" t="s">
        <v>229</v>
      </c>
      <c r="C34" s="1240"/>
      <c r="D34" s="1248">
        <v>332</v>
      </c>
      <c r="E34" s="1249"/>
      <c r="F34" s="275"/>
      <c r="G34" s="275"/>
      <c r="H34" s="279"/>
      <c r="I34" s="279"/>
      <c r="J34" s="279"/>
      <c r="K34" s="286">
        <f>F34+G34-H34</f>
        <v>0</v>
      </c>
      <c r="L34" s="279"/>
      <c r="M34" s="345"/>
      <c r="N34" s="279"/>
      <c r="O34" s="671">
        <f>L34-H34-I34+J34+N34</f>
        <v>0</v>
      </c>
      <c r="P34" s="1227"/>
      <c r="Q34" s="1226"/>
    </row>
    <row r="35" spans="1:17" ht="17.45" customHeight="1">
      <c r="A35" s="587"/>
      <c r="B35" s="1254" t="s">
        <v>228</v>
      </c>
      <c r="C35" s="1255"/>
      <c r="D35" s="1248"/>
      <c r="E35" s="1249"/>
      <c r="F35" s="276"/>
      <c r="G35" s="277"/>
      <c r="H35" s="281"/>
      <c r="I35" s="281"/>
      <c r="J35" s="281"/>
      <c r="K35" s="287"/>
      <c r="L35" s="281"/>
      <c r="M35" s="347"/>
      <c r="N35" s="281"/>
      <c r="O35" s="674"/>
      <c r="P35" s="1227"/>
      <c r="Q35" s="1226"/>
    </row>
    <row r="36" spans="1:17" ht="17.45" customHeight="1">
      <c r="A36" s="587">
        <v>26</v>
      </c>
      <c r="B36" s="1239" t="s">
        <v>227</v>
      </c>
      <c r="C36" s="1240"/>
      <c r="D36" s="1248">
        <v>340</v>
      </c>
      <c r="E36" s="1249"/>
      <c r="F36" s="275"/>
      <c r="G36" s="275"/>
      <c r="H36" s="280"/>
      <c r="I36" s="280"/>
      <c r="J36" s="280"/>
      <c r="K36" s="288">
        <f t="shared" ref="K36:K45" si="4">F36+G36-H36</f>
        <v>0</v>
      </c>
      <c r="L36" s="280"/>
      <c r="M36" s="346"/>
      <c r="N36" s="280"/>
      <c r="O36" s="671">
        <f t="shared" ref="O36:O45" si="5">L36-H36-I36+J36+N36</f>
        <v>0</v>
      </c>
      <c r="P36" s="1227"/>
      <c r="Q36" s="1226"/>
    </row>
    <row r="37" spans="1:17" ht="17.45" customHeight="1">
      <c r="A37" s="587">
        <v>27</v>
      </c>
      <c r="B37" s="1239" t="s">
        <v>226</v>
      </c>
      <c r="C37" s="1240"/>
      <c r="D37" s="1248">
        <v>341</v>
      </c>
      <c r="E37" s="1249"/>
      <c r="F37" s="275"/>
      <c r="G37" s="275"/>
      <c r="H37" s="279"/>
      <c r="I37" s="279"/>
      <c r="J37" s="279"/>
      <c r="K37" s="286">
        <f t="shared" si="4"/>
        <v>0</v>
      </c>
      <c r="L37" s="279"/>
      <c r="M37" s="345"/>
      <c r="N37" s="279"/>
      <c r="O37" s="671">
        <f t="shared" si="5"/>
        <v>0</v>
      </c>
      <c r="P37" s="1227"/>
      <c r="Q37" s="1226"/>
    </row>
    <row r="38" spans="1:17" ht="17.45" customHeight="1">
      <c r="A38" s="587">
        <v>28</v>
      </c>
      <c r="B38" s="1239" t="s">
        <v>225</v>
      </c>
      <c r="C38" s="1240"/>
      <c r="D38" s="1248">
        <v>342</v>
      </c>
      <c r="E38" s="1249"/>
      <c r="F38" s="275"/>
      <c r="G38" s="275"/>
      <c r="H38" s="279"/>
      <c r="I38" s="279"/>
      <c r="J38" s="279"/>
      <c r="K38" s="286">
        <f t="shared" si="4"/>
        <v>0</v>
      </c>
      <c r="L38" s="279"/>
      <c r="M38" s="345"/>
      <c r="N38" s="279"/>
      <c r="O38" s="671">
        <f t="shared" si="5"/>
        <v>0</v>
      </c>
      <c r="P38" s="1227"/>
      <c r="Q38" s="1226"/>
    </row>
    <row r="39" spans="1:17" ht="17.45" customHeight="1">
      <c r="A39" s="587">
        <v>29</v>
      </c>
      <c r="B39" s="1239" t="s">
        <v>224</v>
      </c>
      <c r="C39" s="1240"/>
      <c r="D39" s="1248">
        <v>343</v>
      </c>
      <c r="E39" s="1249"/>
      <c r="F39" s="275"/>
      <c r="G39" s="275"/>
      <c r="H39" s="279"/>
      <c r="I39" s="279"/>
      <c r="J39" s="279"/>
      <c r="K39" s="286">
        <f t="shared" si="4"/>
        <v>0</v>
      </c>
      <c r="L39" s="279"/>
      <c r="M39" s="345"/>
      <c r="N39" s="279"/>
      <c r="O39" s="671">
        <f t="shared" si="5"/>
        <v>0</v>
      </c>
      <c r="P39" s="1227"/>
      <c r="Q39" s="1226"/>
    </row>
    <row r="40" spans="1:17" ht="17.45" customHeight="1">
      <c r="A40" s="587">
        <v>30</v>
      </c>
      <c r="B40" s="1239" t="s">
        <v>223</v>
      </c>
      <c r="C40" s="1240"/>
      <c r="D40" s="1248">
        <v>344</v>
      </c>
      <c r="E40" s="1249"/>
      <c r="F40" s="275"/>
      <c r="G40" s="275"/>
      <c r="H40" s="279"/>
      <c r="I40" s="279"/>
      <c r="J40" s="279"/>
      <c r="K40" s="286">
        <f t="shared" si="4"/>
        <v>0</v>
      </c>
      <c r="L40" s="279"/>
      <c r="M40" s="345"/>
      <c r="N40" s="279"/>
      <c r="O40" s="671">
        <f t="shared" si="5"/>
        <v>0</v>
      </c>
      <c r="P40" s="1227"/>
      <c r="Q40" s="1226"/>
    </row>
    <row r="41" spans="1:17" ht="17.45" customHeight="1">
      <c r="A41" s="587">
        <v>31</v>
      </c>
      <c r="B41" s="1239" t="s">
        <v>222</v>
      </c>
      <c r="C41" s="1240"/>
      <c r="D41" s="1248">
        <v>345</v>
      </c>
      <c r="E41" s="1249"/>
      <c r="F41" s="275"/>
      <c r="G41" s="275"/>
      <c r="H41" s="279"/>
      <c r="I41" s="279"/>
      <c r="J41" s="279"/>
      <c r="K41" s="286">
        <f t="shared" si="4"/>
        <v>0</v>
      </c>
      <c r="L41" s="279"/>
      <c r="M41" s="345"/>
      <c r="N41" s="279"/>
      <c r="O41" s="671">
        <f t="shared" si="5"/>
        <v>0</v>
      </c>
      <c r="P41" s="1227"/>
      <c r="Q41" s="1226"/>
    </row>
    <row r="42" spans="1:17" ht="17.45" customHeight="1">
      <c r="A42" s="587">
        <v>32</v>
      </c>
      <c r="B42" s="1239" t="s">
        <v>221</v>
      </c>
      <c r="C42" s="1240"/>
      <c r="D42" s="1248">
        <v>346</v>
      </c>
      <c r="E42" s="1249"/>
      <c r="F42" s="275"/>
      <c r="G42" s="275"/>
      <c r="H42" s="279"/>
      <c r="I42" s="279"/>
      <c r="J42" s="279"/>
      <c r="K42" s="286">
        <f t="shared" si="4"/>
        <v>0</v>
      </c>
      <c r="L42" s="279"/>
      <c r="M42" s="345"/>
      <c r="N42" s="279"/>
      <c r="O42" s="671">
        <f t="shared" si="5"/>
        <v>0</v>
      </c>
      <c r="P42" s="1227"/>
      <c r="Q42" s="1226"/>
    </row>
    <row r="43" spans="1:17" ht="17.45" customHeight="1">
      <c r="A43" s="587">
        <v>33</v>
      </c>
      <c r="B43" s="1239" t="s">
        <v>220</v>
      </c>
      <c r="C43" s="1240"/>
      <c r="D43" s="1248">
        <v>347</v>
      </c>
      <c r="E43" s="1249"/>
      <c r="F43" s="275"/>
      <c r="G43" s="275"/>
      <c r="H43" s="279"/>
      <c r="I43" s="279"/>
      <c r="J43" s="279"/>
      <c r="K43" s="286">
        <f t="shared" si="4"/>
        <v>0</v>
      </c>
      <c r="L43" s="279"/>
      <c r="M43" s="345"/>
      <c r="N43" s="279"/>
      <c r="O43" s="671">
        <f t="shared" si="5"/>
        <v>0</v>
      </c>
      <c r="P43" s="1227"/>
      <c r="Q43" s="1226"/>
    </row>
    <row r="44" spans="1:17" ht="17.25" customHeight="1">
      <c r="A44" s="587">
        <v>34</v>
      </c>
      <c r="B44" s="1239" t="s">
        <v>219</v>
      </c>
      <c r="C44" s="1240"/>
      <c r="D44" s="1248">
        <v>348</v>
      </c>
      <c r="E44" s="1249"/>
      <c r="F44" s="275"/>
      <c r="G44" s="275"/>
      <c r="H44" s="279"/>
      <c r="I44" s="279"/>
      <c r="J44" s="279"/>
      <c r="K44" s="286">
        <f t="shared" si="4"/>
        <v>0</v>
      </c>
      <c r="L44" s="279"/>
      <c r="M44" s="345"/>
      <c r="N44" s="279"/>
      <c r="O44" s="671">
        <f t="shared" si="5"/>
        <v>0</v>
      </c>
      <c r="P44" s="1227"/>
      <c r="Q44" s="1226"/>
    </row>
    <row r="45" spans="1:17" ht="25.5" customHeight="1">
      <c r="A45" s="31">
        <v>35</v>
      </c>
      <c r="B45" s="1265" t="s">
        <v>218</v>
      </c>
      <c r="C45" s="1240"/>
      <c r="D45" s="1248">
        <v>349</v>
      </c>
      <c r="E45" s="1249"/>
      <c r="F45" s="274"/>
      <c r="G45" s="274"/>
      <c r="H45" s="279"/>
      <c r="I45" s="279"/>
      <c r="J45" s="279"/>
      <c r="K45" s="286">
        <f t="shared" si="4"/>
        <v>0</v>
      </c>
      <c r="L45" s="279"/>
      <c r="M45" s="345"/>
      <c r="N45" s="279"/>
      <c r="O45" s="671">
        <f t="shared" si="5"/>
        <v>0</v>
      </c>
    </row>
    <row r="46" spans="1:17" ht="17.45" customHeight="1">
      <c r="A46" s="587"/>
      <c r="B46" s="1254" t="s">
        <v>217</v>
      </c>
      <c r="C46" s="1255"/>
      <c r="D46" s="254" t="s">
        <v>216</v>
      </c>
      <c r="E46" s="255" t="s">
        <v>215</v>
      </c>
      <c r="F46" s="276"/>
      <c r="G46" s="277"/>
      <c r="H46" s="281"/>
      <c r="I46" s="281"/>
      <c r="J46" s="281"/>
      <c r="K46" s="287"/>
      <c r="L46" s="281"/>
      <c r="M46" s="347"/>
      <c r="N46" s="281"/>
      <c r="O46" s="674"/>
    </row>
    <row r="47" spans="1:17" ht="17.45" customHeight="1">
      <c r="A47" s="587">
        <v>36</v>
      </c>
      <c r="B47" s="1239" t="s">
        <v>214</v>
      </c>
      <c r="C47" s="1240"/>
      <c r="D47" s="256">
        <v>389</v>
      </c>
      <c r="E47" s="257">
        <v>370</v>
      </c>
      <c r="F47" s="275"/>
      <c r="G47" s="275"/>
      <c r="H47" s="280"/>
      <c r="I47" s="280"/>
      <c r="J47" s="280"/>
      <c r="K47" s="288">
        <f t="shared" ref="K47:K59" si="6">F47+G47-H47</f>
        <v>0</v>
      </c>
      <c r="L47" s="280"/>
      <c r="M47" s="346"/>
      <c r="N47" s="280"/>
      <c r="O47" s="671">
        <f t="shared" ref="O47:O59" si="7">L47-H47-I47+J47+N47</f>
        <v>0</v>
      </c>
    </row>
    <row r="48" spans="1:17" ht="17.45" customHeight="1">
      <c r="A48" s="587">
        <v>37</v>
      </c>
      <c r="B48" s="1239" t="s">
        <v>213</v>
      </c>
      <c r="C48" s="1240"/>
      <c r="D48" s="256">
        <v>390</v>
      </c>
      <c r="E48" s="257">
        <v>371</v>
      </c>
      <c r="F48" s="274"/>
      <c r="G48" s="274"/>
      <c r="H48" s="279"/>
      <c r="I48" s="279"/>
      <c r="J48" s="279"/>
      <c r="K48" s="286">
        <f t="shared" si="6"/>
        <v>0</v>
      </c>
      <c r="L48" s="279"/>
      <c r="M48" s="345"/>
      <c r="N48" s="279"/>
      <c r="O48" s="671">
        <f t="shared" si="7"/>
        <v>0</v>
      </c>
    </row>
    <row r="49" spans="1:16" ht="17.45" customHeight="1">
      <c r="A49" s="587">
        <v>38</v>
      </c>
      <c r="B49" s="1239" t="s">
        <v>212</v>
      </c>
      <c r="C49" s="1240"/>
      <c r="D49" s="256">
        <v>391</v>
      </c>
      <c r="E49" s="257">
        <v>372</v>
      </c>
      <c r="F49" s="274"/>
      <c r="G49" s="274"/>
      <c r="H49" s="279"/>
      <c r="I49" s="279"/>
      <c r="J49" s="279"/>
      <c r="K49" s="286">
        <f t="shared" si="6"/>
        <v>0</v>
      </c>
      <c r="L49" s="279"/>
      <c r="M49" s="345"/>
      <c r="N49" s="279"/>
      <c r="O49" s="671">
        <f t="shared" si="7"/>
        <v>0</v>
      </c>
    </row>
    <row r="50" spans="1:16" ht="24" customHeight="1">
      <c r="A50" s="31">
        <v>39</v>
      </c>
      <c r="B50" s="1263" t="s">
        <v>211</v>
      </c>
      <c r="C50" s="1264"/>
      <c r="D50" s="256">
        <v>391.1</v>
      </c>
      <c r="E50" s="257">
        <v>372.1</v>
      </c>
      <c r="F50" s="274"/>
      <c r="G50" s="274"/>
      <c r="H50" s="279"/>
      <c r="I50" s="279"/>
      <c r="J50" s="279"/>
      <c r="K50" s="286">
        <f t="shared" si="6"/>
        <v>0</v>
      </c>
      <c r="L50" s="279"/>
      <c r="M50" s="345"/>
      <c r="N50" s="279"/>
      <c r="O50" s="671">
        <f t="shared" si="7"/>
        <v>0</v>
      </c>
    </row>
    <row r="51" spans="1:16" ht="17.45" customHeight="1">
      <c r="A51" s="587">
        <v>40</v>
      </c>
      <c r="B51" s="1239" t="s">
        <v>210</v>
      </c>
      <c r="C51" s="1240"/>
      <c r="D51" s="256">
        <v>392</v>
      </c>
      <c r="E51" s="257">
        <v>373</v>
      </c>
      <c r="F51" s="274"/>
      <c r="G51" s="274"/>
      <c r="H51" s="279"/>
      <c r="I51" s="279"/>
      <c r="J51" s="279"/>
      <c r="K51" s="286">
        <f t="shared" si="6"/>
        <v>0</v>
      </c>
      <c r="L51" s="279"/>
      <c r="M51" s="345"/>
      <c r="N51" s="279"/>
      <c r="O51" s="671">
        <f t="shared" si="7"/>
        <v>0</v>
      </c>
    </row>
    <row r="52" spans="1:16" ht="17.45" customHeight="1">
      <c r="A52" s="587">
        <v>41</v>
      </c>
      <c r="B52" s="1239" t="s">
        <v>209</v>
      </c>
      <c r="C52" s="1240"/>
      <c r="D52" s="256" t="s">
        <v>208</v>
      </c>
      <c r="E52" s="256">
        <v>379</v>
      </c>
      <c r="F52" s="274"/>
      <c r="G52" s="274"/>
      <c r="H52" s="279"/>
      <c r="I52" s="279"/>
      <c r="J52" s="279"/>
      <c r="K52" s="286">
        <f t="shared" si="6"/>
        <v>0</v>
      </c>
      <c r="L52" s="279"/>
      <c r="M52" s="345"/>
      <c r="N52" s="279"/>
      <c r="O52" s="671">
        <f t="shared" si="7"/>
        <v>0</v>
      </c>
    </row>
    <row r="53" spans="1:16" ht="17.45" customHeight="1">
      <c r="A53" s="587">
        <v>42</v>
      </c>
      <c r="B53" s="1259" t="s">
        <v>207</v>
      </c>
      <c r="C53" s="1260"/>
      <c r="D53" s="255">
        <v>393</v>
      </c>
      <c r="E53" s="255" t="s">
        <v>200</v>
      </c>
      <c r="F53" s="274"/>
      <c r="G53" s="274"/>
      <c r="H53" s="279"/>
      <c r="I53" s="279"/>
      <c r="J53" s="279"/>
      <c r="K53" s="286">
        <f t="shared" si="6"/>
        <v>0</v>
      </c>
      <c r="L53" s="279"/>
      <c r="M53" s="345"/>
      <c r="N53" s="279"/>
      <c r="O53" s="671">
        <f t="shared" si="7"/>
        <v>0</v>
      </c>
    </row>
    <row r="54" spans="1:16" ht="20.100000000000001" customHeight="1">
      <c r="A54" s="1222" t="s">
        <v>516</v>
      </c>
      <c r="B54" s="1222"/>
      <c r="C54" s="1222"/>
      <c r="D54" s="1222"/>
      <c r="E54" s="1222"/>
      <c r="F54" s="1222"/>
      <c r="G54" s="1222"/>
      <c r="H54" s="1222"/>
      <c r="I54" s="1222"/>
      <c r="J54" s="1222"/>
      <c r="K54" s="1222"/>
      <c r="L54" s="1222"/>
      <c r="M54" s="1222"/>
      <c r="N54" s="1222"/>
      <c r="O54" s="1222"/>
    </row>
    <row r="55" spans="1:16" ht="18" customHeight="1">
      <c r="A55" s="587">
        <v>44</v>
      </c>
      <c r="B55" s="1239" t="s">
        <v>205</v>
      </c>
      <c r="C55" s="1240"/>
      <c r="D55" s="256">
        <v>395</v>
      </c>
      <c r="E55" s="256" t="s">
        <v>200</v>
      </c>
      <c r="F55" s="274"/>
      <c r="G55" s="274"/>
      <c r="H55" s="279"/>
      <c r="I55" s="279"/>
      <c r="J55" s="279"/>
      <c r="K55" s="286">
        <f t="shared" si="6"/>
        <v>0</v>
      </c>
      <c r="L55" s="279"/>
      <c r="M55" s="345"/>
      <c r="N55" s="279"/>
      <c r="O55" s="671">
        <f t="shared" si="7"/>
        <v>0</v>
      </c>
    </row>
    <row r="56" spans="1:16" ht="18" customHeight="1">
      <c r="A56" s="587">
        <v>45</v>
      </c>
      <c r="B56" s="1239" t="s">
        <v>204</v>
      </c>
      <c r="C56" s="1240"/>
      <c r="D56" s="256">
        <v>396</v>
      </c>
      <c r="E56" s="256" t="s">
        <v>200</v>
      </c>
      <c r="F56" s="274"/>
      <c r="G56" s="274"/>
      <c r="H56" s="279"/>
      <c r="I56" s="279"/>
      <c r="J56" s="279"/>
      <c r="K56" s="286">
        <f t="shared" si="6"/>
        <v>0</v>
      </c>
      <c r="L56" s="279"/>
      <c r="M56" s="345"/>
      <c r="N56" s="279"/>
      <c r="O56" s="671">
        <f t="shared" si="7"/>
        <v>0</v>
      </c>
    </row>
    <row r="57" spans="1:16" ht="18" customHeight="1">
      <c r="A57" s="587">
        <v>46</v>
      </c>
      <c r="B57" s="1239" t="s">
        <v>203</v>
      </c>
      <c r="C57" s="1240"/>
      <c r="D57" s="256">
        <v>397</v>
      </c>
      <c r="E57" s="256" t="s">
        <v>200</v>
      </c>
      <c r="F57" s="274"/>
      <c r="G57" s="274"/>
      <c r="H57" s="279"/>
      <c r="I57" s="279"/>
      <c r="J57" s="279"/>
      <c r="K57" s="286">
        <f t="shared" si="6"/>
        <v>0</v>
      </c>
      <c r="L57" s="279"/>
      <c r="M57" s="345"/>
      <c r="N57" s="279"/>
      <c r="O57" s="671">
        <f t="shared" si="7"/>
        <v>0</v>
      </c>
    </row>
    <row r="58" spans="1:16" ht="18" customHeight="1">
      <c r="A58" s="587">
        <v>47</v>
      </c>
      <c r="B58" s="1239" t="s">
        <v>202</v>
      </c>
      <c r="C58" s="1240"/>
      <c r="D58" s="256">
        <v>398</v>
      </c>
      <c r="E58" s="256" t="s">
        <v>200</v>
      </c>
      <c r="F58" s="274"/>
      <c r="G58" s="274"/>
      <c r="H58" s="279"/>
      <c r="I58" s="279"/>
      <c r="J58" s="279"/>
      <c r="K58" s="286">
        <f t="shared" si="6"/>
        <v>0</v>
      </c>
      <c r="L58" s="279"/>
      <c r="M58" s="345"/>
      <c r="N58" s="279"/>
      <c r="O58" s="671">
        <f t="shared" si="7"/>
        <v>0</v>
      </c>
    </row>
    <row r="59" spans="1:16" ht="18" customHeight="1">
      <c r="A59" s="587">
        <v>48</v>
      </c>
      <c r="B59" s="1239" t="s">
        <v>201</v>
      </c>
      <c r="C59" s="1240"/>
      <c r="D59" s="256">
        <v>399</v>
      </c>
      <c r="E59" s="256" t="s">
        <v>200</v>
      </c>
      <c r="F59" s="298"/>
      <c r="G59" s="298"/>
      <c r="H59" s="279"/>
      <c r="I59" s="279"/>
      <c r="J59" s="279"/>
      <c r="K59" s="286">
        <f t="shared" si="6"/>
        <v>0</v>
      </c>
      <c r="L59" s="299"/>
      <c r="M59" s="348"/>
      <c r="N59" s="279"/>
      <c r="O59" s="671">
        <f t="shared" si="7"/>
        <v>0</v>
      </c>
    </row>
    <row r="60" spans="1:16" ht="18" customHeight="1" thickBot="1">
      <c r="A60" s="637">
        <v>49</v>
      </c>
      <c r="B60" s="1259" t="s">
        <v>199</v>
      </c>
      <c r="C60" s="1260"/>
      <c r="D60" s="1261" t="s">
        <v>198</v>
      </c>
      <c r="E60" s="1262"/>
      <c r="F60" s="282">
        <f t="shared" ref="F60:K60" si="8">SUM(F8:F59)</f>
        <v>0</v>
      </c>
      <c r="G60" s="278">
        <f t="shared" si="8"/>
        <v>0</v>
      </c>
      <c r="H60" s="282">
        <f t="shared" si="8"/>
        <v>0</v>
      </c>
      <c r="I60" s="282">
        <f t="shared" si="8"/>
        <v>0</v>
      </c>
      <c r="J60" s="282">
        <f t="shared" si="8"/>
        <v>0</v>
      </c>
      <c r="K60" s="278">
        <f t="shared" si="8"/>
        <v>0</v>
      </c>
      <c r="L60" s="282">
        <f>SUM(L8:L59)</f>
        <v>0</v>
      </c>
      <c r="M60" s="349"/>
      <c r="N60" s="282">
        <f>SUM(N8:N59)</f>
        <v>0</v>
      </c>
      <c r="O60" s="672">
        <f>SUM(O8:O59)</f>
        <v>0</v>
      </c>
    </row>
    <row r="61" spans="1:16" ht="17.25" customHeight="1" thickTop="1">
      <c r="A61" s="587"/>
      <c r="B61" s="884"/>
      <c r="C61" s="884"/>
      <c r="D61" s="35"/>
      <c r="E61" s="97"/>
      <c r="F61" s="1229" t="s">
        <v>197</v>
      </c>
      <c r="G61" s="1230"/>
      <c r="H61" s="1231"/>
      <c r="I61" s="171"/>
      <c r="J61" s="172"/>
      <c r="K61" s="675" t="s">
        <v>364</v>
      </c>
      <c r="L61" s="1232" t="s">
        <v>402</v>
      </c>
      <c r="M61" s="1233"/>
      <c r="N61" s="1234"/>
      <c r="O61" s="675" t="s">
        <v>196</v>
      </c>
      <c r="P61" s="173"/>
    </row>
    <row r="62" spans="1:16" ht="15" customHeight="1">
      <c r="A62" s="587"/>
      <c r="B62" s="312"/>
      <c r="C62" s="312"/>
      <c r="D62" s="35"/>
      <c r="E62" s="35"/>
      <c r="F62" s="96"/>
      <c r="G62" s="95"/>
      <c r="H62" s="95"/>
      <c r="I62" s="318"/>
      <c r="J62" s="318"/>
      <c r="K62" s="174"/>
      <c r="L62" s="334"/>
      <c r="M62" s="95"/>
      <c r="O62" s="175"/>
      <c r="P62" s="173"/>
    </row>
    <row r="63" spans="1:16" ht="20.25" customHeight="1">
      <c r="A63" s="589"/>
      <c r="B63" s="959" t="s">
        <v>54</v>
      </c>
      <c r="C63" s="1025"/>
      <c r="D63" s="1025"/>
      <c r="E63" s="1025"/>
      <c r="F63" s="1025"/>
      <c r="G63" s="312"/>
      <c r="H63" s="35"/>
      <c r="I63" s="176"/>
      <c r="J63" s="173"/>
      <c r="K63" s="173"/>
      <c r="L63" s="173"/>
      <c r="M63" s="173"/>
    </row>
    <row r="64" spans="1:16">
      <c r="A64" s="590"/>
      <c r="B64" s="959" t="s">
        <v>26</v>
      </c>
      <c r="C64" s="1025"/>
      <c r="D64" s="318"/>
      <c r="E64" s="318"/>
      <c r="F64" s="312"/>
      <c r="G64" s="312"/>
      <c r="H64" s="35"/>
      <c r="I64" s="176"/>
      <c r="J64" s="173"/>
      <c r="K64" s="173"/>
      <c r="L64" s="1258" t="s">
        <v>2</v>
      </c>
      <c r="M64" s="1258"/>
      <c r="N64" s="1258"/>
      <c r="O64" s="173"/>
      <c r="P64" s="173"/>
    </row>
    <row r="65" spans="1:20" ht="15.75" customHeight="1">
      <c r="A65" s="587"/>
      <c r="B65" s="312"/>
      <c r="C65" s="312"/>
      <c r="D65" s="318"/>
      <c r="E65" s="318"/>
      <c r="F65" s="312"/>
      <c r="G65" s="312"/>
      <c r="H65" s="35"/>
      <c r="I65" s="176"/>
      <c r="J65" s="173"/>
      <c r="K65" s="173"/>
      <c r="L65" s="173"/>
      <c r="M65" s="177"/>
      <c r="N65" s="173"/>
      <c r="O65" s="173"/>
      <c r="P65" s="173"/>
    </row>
    <row r="66" spans="1:20" ht="12" customHeight="1">
      <c r="A66" s="597" t="s">
        <v>55</v>
      </c>
      <c r="B66" s="1224" t="s">
        <v>299</v>
      </c>
      <c r="C66" s="885"/>
      <c r="D66" s="885"/>
      <c r="E66" s="885"/>
      <c r="F66" s="885"/>
      <c r="G66" s="885"/>
      <c r="H66" s="885"/>
      <c r="I66" s="885"/>
      <c r="J66" s="885"/>
      <c r="K66" s="885"/>
      <c r="L66" s="885"/>
      <c r="M66" s="885"/>
      <c r="N66" s="885"/>
      <c r="O66" s="173"/>
    </row>
    <row r="67" spans="1:20" ht="12" customHeight="1">
      <c r="A67" s="31" t="s">
        <v>28</v>
      </c>
      <c r="B67" s="1224" t="s">
        <v>403</v>
      </c>
      <c r="C67" s="885"/>
      <c r="D67" s="885"/>
      <c r="E67" s="885"/>
      <c r="F67" s="885"/>
      <c r="G67" s="885"/>
      <c r="H67" s="885"/>
      <c r="I67" s="885"/>
      <c r="J67" s="885"/>
      <c r="K67" s="885"/>
      <c r="L67" s="885"/>
      <c r="M67" s="885"/>
      <c r="N67" s="885"/>
      <c r="O67" s="885"/>
    </row>
    <row r="68" spans="1:20" ht="12" customHeight="1">
      <c r="A68" s="115" t="s">
        <v>28</v>
      </c>
      <c r="B68" s="1225" t="s">
        <v>195</v>
      </c>
      <c r="C68" s="885"/>
      <c r="D68" s="885"/>
      <c r="E68" s="885"/>
      <c r="F68" s="885"/>
      <c r="G68" s="885"/>
      <c r="H68" s="885"/>
      <c r="I68" s="885"/>
      <c r="J68" s="885"/>
      <c r="K68" s="885"/>
      <c r="L68" s="885"/>
      <c r="M68" s="885"/>
      <c r="N68" s="176"/>
      <c r="O68" s="173"/>
    </row>
    <row r="69" spans="1:20" ht="15.75" customHeight="1">
      <c r="A69" s="115"/>
      <c r="B69" s="64"/>
      <c r="C69" s="318"/>
      <c r="D69" s="318"/>
      <c r="E69" s="312"/>
      <c r="F69" s="312"/>
      <c r="G69" s="35"/>
      <c r="H69" s="176"/>
      <c r="I69" s="173"/>
      <c r="J69" s="173"/>
      <c r="K69" s="173"/>
      <c r="L69" s="173"/>
      <c r="M69" s="177"/>
      <c r="N69" s="173"/>
      <c r="O69" s="173"/>
    </row>
    <row r="70" spans="1:20" ht="15" customHeight="1">
      <c r="B70" s="1256" t="s">
        <v>404</v>
      </c>
      <c r="C70" s="1256"/>
      <c r="D70" s="1256"/>
      <c r="E70" s="1256"/>
      <c r="F70" s="1256"/>
      <c r="G70" s="1256"/>
      <c r="H70" s="1256"/>
      <c r="I70" s="1257"/>
      <c r="J70" s="1257"/>
      <c r="K70" s="1257"/>
      <c r="L70" s="1257"/>
      <c r="M70" s="1257"/>
      <c r="N70" s="1257"/>
      <c r="O70" s="1257"/>
      <c r="P70" s="178"/>
      <c r="Q70" s="173"/>
      <c r="R70" s="173"/>
      <c r="S70" s="173"/>
      <c r="T70" s="173"/>
    </row>
    <row r="71" spans="1:20" ht="12" customHeight="1">
      <c r="B71" s="1256"/>
      <c r="C71" s="1256"/>
      <c r="D71" s="1256"/>
      <c r="E71" s="1256"/>
      <c r="F71" s="1256"/>
      <c r="G71" s="1256"/>
      <c r="H71" s="1256"/>
      <c r="I71" s="1257"/>
      <c r="J71" s="1257"/>
      <c r="K71" s="1257"/>
      <c r="L71" s="1257"/>
      <c r="M71" s="1257"/>
      <c r="N71" s="1257"/>
      <c r="O71" s="1257"/>
      <c r="P71" s="83"/>
      <c r="Q71" s="178"/>
    </row>
    <row r="72" spans="1:20">
      <c r="A72" s="466"/>
      <c r="B72" s="88"/>
      <c r="C72" s="88"/>
      <c r="D72" s="88"/>
      <c r="E72" s="88"/>
      <c r="F72" s="88"/>
      <c r="G72" s="88"/>
      <c r="H72" s="88"/>
      <c r="I72" s="88"/>
      <c r="J72" s="88"/>
      <c r="K72" s="88"/>
      <c r="L72" s="88"/>
      <c r="M72" s="466"/>
      <c r="N72" s="88"/>
      <c r="O72" s="88"/>
    </row>
    <row r="73" spans="1:20">
      <c r="A73" s="466"/>
      <c r="B73" s="88"/>
      <c r="C73" s="88"/>
      <c r="D73" s="88"/>
      <c r="E73" s="88"/>
      <c r="F73" s="88"/>
      <c r="G73" s="88"/>
      <c r="H73" s="88"/>
      <c r="I73" s="88"/>
      <c r="J73" s="88"/>
      <c r="K73" s="88"/>
      <c r="L73" s="88"/>
      <c r="M73" s="466"/>
      <c r="N73" s="88"/>
      <c r="O73" s="88"/>
    </row>
    <row r="74" spans="1:20">
      <c r="A74" s="466"/>
      <c r="B74" s="88"/>
      <c r="C74" s="88"/>
      <c r="D74" s="88"/>
      <c r="E74" s="88"/>
      <c r="F74" s="88"/>
      <c r="G74" s="88"/>
      <c r="H74" s="88"/>
      <c r="I74" s="88"/>
      <c r="J74" s="88"/>
      <c r="K74" s="88"/>
      <c r="L74" s="88"/>
      <c r="M74" s="466"/>
      <c r="N74" s="88"/>
      <c r="O74" s="88"/>
    </row>
    <row r="75" spans="1:20">
      <c r="A75" s="466"/>
      <c r="B75" s="88"/>
      <c r="C75" s="88"/>
      <c r="D75" s="88"/>
      <c r="E75" s="88"/>
      <c r="F75" s="88"/>
      <c r="G75" s="88"/>
      <c r="H75" s="88"/>
      <c r="I75" s="88"/>
      <c r="J75" s="88"/>
      <c r="K75" s="88"/>
      <c r="L75" s="88"/>
      <c r="M75" s="466"/>
      <c r="N75" s="88"/>
      <c r="O75" s="88"/>
    </row>
    <row r="76" spans="1:20">
      <c r="A76" s="466"/>
      <c r="B76" s="88"/>
      <c r="C76" s="88"/>
      <c r="D76" s="88"/>
      <c r="E76" s="88"/>
      <c r="F76" s="88"/>
      <c r="G76" s="88"/>
      <c r="H76" s="88"/>
      <c r="I76" s="88"/>
      <c r="J76" s="88"/>
      <c r="K76" s="88"/>
      <c r="L76" s="88"/>
      <c r="M76" s="466"/>
      <c r="N76" s="88"/>
      <c r="O76" s="88"/>
    </row>
    <row r="77" spans="1:20">
      <c r="A77" s="466"/>
      <c r="B77" s="88"/>
      <c r="C77" s="88"/>
      <c r="D77" s="88"/>
      <c r="E77" s="88"/>
      <c r="F77" s="88"/>
      <c r="G77" s="88"/>
      <c r="H77" s="88"/>
      <c r="I77" s="88"/>
      <c r="J77" s="88"/>
      <c r="K77" s="88"/>
      <c r="L77" s="88"/>
      <c r="M77" s="466"/>
      <c r="N77" s="88"/>
      <c r="O77" s="88"/>
    </row>
    <row r="78" spans="1:20">
      <c r="A78" s="466"/>
      <c r="B78" s="88"/>
      <c r="C78" s="88"/>
      <c r="D78" s="88"/>
      <c r="E78" s="88"/>
      <c r="F78" s="88"/>
      <c r="G78" s="88"/>
      <c r="H78" s="88"/>
      <c r="I78" s="88"/>
      <c r="J78" s="88"/>
      <c r="K78" s="88"/>
      <c r="L78" s="88"/>
      <c r="M78" s="466"/>
      <c r="N78" s="88"/>
      <c r="O78" s="88"/>
    </row>
    <row r="79" spans="1:20">
      <c r="A79" s="466"/>
      <c r="B79" s="88"/>
      <c r="C79" s="88"/>
      <c r="D79" s="88"/>
      <c r="E79" s="88"/>
      <c r="F79" s="88"/>
      <c r="G79" s="88"/>
      <c r="H79" s="88"/>
      <c r="I79" s="88"/>
      <c r="J79" s="88"/>
      <c r="K79" s="88"/>
      <c r="L79" s="88"/>
      <c r="M79" s="466"/>
      <c r="N79" s="88"/>
      <c r="O79" s="88"/>
    </row>
    <row r="80" spans="1:20">
      <c r="A80" s="466"/>
      <c r="B80" s="88"/>
      <c r="C80" s="88"/>
      <c r="D80" s="88"/>
      <c r="E80" s="88"/>
      <c r="F80" s="88"/>
      <c r="G80" s="88"/>
      <c r="H80" s="88"/>
      <c r="I80" s="88"/>
      <c r="J80" s="88"/>
      <c r="K80" s="88"/>
      <c r="L80" s="88"/>
      <c r="M80" s="466"/>
      <c r="N80" s="88"/>
      <c r="O80" s="88"/>
    </row>
    <row r="81" spans="1:15" s="607" customFormat="1" ht="14.1" customHeight="1">
      <c r="A81" s="1222" t="s">
        <v>517</v>
      </c>
      <c r="B81" s="1222"/>
      <c r="C81" s="1222"/>
      <c r="D81" s="1222"/>
      <c r="E81" s="1222"/>
      <c r="F81" s="1222"/>
      <c r="G81" s="1222"/>
      <c r="H81" s="1222"/>
      <c r="I81" s="1222"/>
      <c r="J81" s="1222"/>
      <c r="K81" s="1222"/>
      <c r="L81" s="1222"/>
      <c r="M81" s="1222"/>
      <c r="N81" s="1222"/>
      <c r="O81" s="1222"/>
    </row>
    <row r="82" spans="1:15">
      <c r="N82" s="42"/>
    </row>
    <row r="84" spans="1:15">
      <c r="N84" s="42"/>
    </row>
    <row r="90" spans="1:15">
      <c r="N90" s="42"/>
    </row>
    <row r="91" spans="1:15">
      <c r="N91" s="42"/>
    </row>
    <row r="93" spans="1:15">
      <c r="K93" s="168" t="s">
        <v>1</v>
      </c>
      <c r="N93" s="42"/>
    </row>
    <row r="94" spans="1:15">
      <c r="K94" s="168" t="s">
        <v>0</v>
      </c>
    </row>
  </sheetData>
  <sheetProtection password="C830" sheet="1" objects="1" scenarios="1"/>
  <mergeCells count="121">
    <mergeCell ref="D2:O2"/>
    <mergeCell ref="K1:N1"/>
    <mergeCell ref="B39:C39"/>
    <mergeCell ref="D39:E39"/>
    <mergeCell ref="B40:C40"/>
    <mergeCell ref="D40:E40"/>
    <mergeCell ref="B41:C41"/>
    <mergeCell ref="D45:E45"/>
    <mergeCell ref="D41:E41"/>
    <mergeCell ref="B42:C42"/>
    <mergeCell ref="D42:E42"/>
    <mergeCell ref="B43:C43"/>
    <mergeCell ref="D43:E43"/>
    <mergeCell ref="B44:C44"/>
    <mergeCell ref="B33:C33"/>
    <mergeCell ref="D33:E33"/>
    <mergeCell ref="B34:C34"/>
    <mergeCell ref="D34:E34"/>
    <mergeCell ref="B35:C35"/>
    <mergeCell ref="D35:E35"/>
    <mergeCell ref="B29:C29"/>
    <mergeCell ref="D29:E29"/>
    <mergeCell ref="B31:C31"/>
    <mergeCell ref="D31:E31"/>
    <mergeCell ref="L64:N64"/>
    <mergeCell ref="B47:C47"/>
    <mergeCell ref="B52:C52"/>
    <mergeCell ref="B61:C61"/>
    <mergeCell ref="B53:C53"/>
    <mergeCell ref="B38:C38"/>
    <mergeCell ref="D38:E38"/>
    <mergeCell ref="B36:C36"/>
    <mergeCell ref="D36:E36"/>
    <mergeCell ref="B37:C37"/>
    <mergeCell ref="D37:E37"/>
    <mergeCell ref="B57:C57"/>
    <mergeCell ref="B58:C58"/>
    <mergeCell ref="B59:C59"/>
    <mergeCell ref="B56:C56"/>
    <mergeCell ref="B60:C60"/>
    <mergeCell ref="D60:E60"/>
    <mergeCell ref="B49:C49"/>
    <mergeCell ref="B50:C50"/>
    <mergeCell ref="B51:C51"/>
    <mergeCell ref="D44:E44"/>
    <mergeCell ref="B55:C55"/>
    <mergeCell ref="B45:C45"/>
    <mergeCell ref="B46:C46"/>
    <mergeCell ref="B32:C32"/>
    <mergeCell ref="D32:E32"/>
    <mergeCell ref="B23:C23"/>
    <mergeCell ref="D23:E23"/>
    <mergeCell ref="B27:C27"/>
    <mergeCell ref="D27:E27"/>
    <mergeCell ref="B28:C28"/>
    <mergeCell ref="D28:E28"/>
    <mergeCell ref="B24:C24"/>
    <mergeCell ref="D24:E24"/>
    <mergeCell ref="B25:C25"/>
    <mergeCell ref="D25:E25"/>
    <mergeCell ref="B26:C26"/>
    <mergeCell ref="D26:E26"/>
    <mergeCell ref="A30:O30"/>
    <mergeCell ref="B13:C13"/>
    <mergeCell ref="D13:E13"/>
    <mergeCell ref="B20:C20"/>
    <mergeCell ref="D20:E20"/>
    <mergeCell ref="D9:E9"/>
    <mergeCell ref="B70:O71"/>
    <mergeCell ref="B14:C14"/>
    <mergeCell ref="D14:E14"/>
    <mergeCell ref="B15:C15"/>
    <mergeCell ref="D15:E15"/>
    <mergeCell ref="B16:C16"/>
    <mergeCell ref="D16:E16"/>
    <mergeCell ref="B11:C11"/>
    <mergeCell ref="D11:E11"/>
    <mergeCell ref="B21:C21"/>
    <mergeCell ref="D21:E21"/>
    <mergeCell ref="B22:C22"/>
    <mergeCell ref="D22:E22"/>
    <mergeCell ref="B17:C17"/>
    <mergeCell ref="D17:E17"/>
    <mergeCell ref="B18:C18"/>
    <mergeCell ref="D18:E18"/>
    <mergeCell ref="B19:C19"/>
    <mergeCell ref="D19:E19"/>
    <mergeCell ref="D8:E8"/>
    <mergeCell ref="B9:C9"/>
    <mergeCell ref="K5:K6"/>
    <mergeCell ref="L5:L6"/>
    <mergeCell ref="M5:M6"/>
    <mergeCell ref="N5:N6"/>
    <mergeCell ref="O5:O6"/>
    <mergeCell ref="G5:G6"/>
    <mergeCell ref="B12:C12"/>
    <mergeCell ref="D12:E12"/>
    <mergeCell ref="A54:O54"/>
    <mergeCell ref="A81:O81"/>
    <mergeCell ref="B2:C2"/>
    <mergeCell ref="B63:F63"/>
    <mergeCell ref="B64:C64"/>
    <mergeCell ref="B66:N66"/>
    <mergeCell ref="B67:O67"/>
    <mergeCell ref="B68:M68"/>
    <mergeCell ref="Q5:Q44"/>
    <mergeCell ref="P5:P44"/>
    <mergeCell ref="C4:F4"/>
    <mergeCell ref="F61:H61"/>
    <mergeCell ref="L61:N61"/>
    <mergeCell ref="B5:C6"/>
    <mergeCell ref="B48:C48"/>
    <mergeCell ref="H6:J6"/>
    <mergeCell ref="F5:F6"/>
    <mergeCell ref="D5:E6"/>
    <mergeCell ref="I4:O4"/>
    <mergeCell ref="B10:C10"/>
    <mergeCell ref="D10:E10"/>
    <mergeCell ref="B7:C7"/>
    <mergeCell ref="D7:E7"/>
    <mergeCell ref="B8:C8"/>
  </mergeCells>
  <dataValidations xWindow="909" yWindow="529" count="1">
    <dataValidation allowBlank="1" showInputMessage="1" prompt="This field is to be used when filing under seal." sqref="L64:N64"/>
  </dataValidations>
  <pageMargins left="0.25" right="0.25" top="0.45" bottom="0.45" header="0.3" footer="0.3"/>
  <pageSetup scale="99" orientation="landscape" r:id="rId1"/>
  <rowBreaks count="2" manualBreakCount="2">
    <brk id="30" max="16383" man="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Drop Down 2">
              <controlPr defaultSize="0" autoLine="0" autoPict="0">
                <anchor>
                  <from>
                    <xdr:col>11</xdr:col>
                    <xdr:colOff>219075</xdr:colOff>
                    <xdr:row>61</xdr:row>
                    <xdr:rowOff>114300</xdr:rowOff>
                  </from>
                  <to>
                    <xdr:col>13</xdr:col>
                    <xdr:colOff>361950</xdr:colOff>
                    <xdr:row>62</xdr:row>
                    <xdr:rowOff>171450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P54"/>
  <sheetViews>
    <sheetView showGridLines="0" view="pageBreakPreview" zoomScaleNormal="100" zoomScaleSheetLayoutView="100" workbookViewId="0">
      <selection activeCell="B7" sqref="B7:C7"/>
    </sheetView>
  </sheetViews>
  <sheetFormatPr defaultRowHeight="15"/>
  <cols>
    <col min="1" max="1" width="2.7109375" style="14" customWidth="1"/>
    <col min="2" max="2" width="29.85546875" style="42" customWidth="1"/>
    <col min="3" max="3" width="10.85546875" style="42" customWidth="1"/>
    <col min="4" max="4" width="19.7109375" style="42" customWidth="1"/>
    <col min="5" max="8" width="15.7109375" style="42" customWidth="1"/>
    <col min="9" max="16384" width="9.140625" style="42"/>
  </cols>
  <sheetData>
    <row r="1" spans="1:16" s="3" customFormat="1" ht="15" customHeight="1">
      <c r="A1" s="14">
        <v>1</v>
      </c>
      <c r="B1" s="14"/>
      <c r="C1" s="367"/>
      <c r="D1" s="367"/>
      <c r="E1" s="977" t="s">
        <v>46</v>
      </c>
      <c r="F1" s="885"/>
      <c r="G1" s="885"/>
      <c r="H1" s="41">
        <f>IF(Cover!D13&gt;0, Cover!D13, "")</f>
        <v>2014</v>
      </c>
      <c r="I1" s="147"/>
      <c r="J1" s="147"/>
      <c r="K1" s="147"/>
      <c r="L1" s="147"/>
      <c r="N1" s="40"/>
      <c r="O1" s="40"/>
      <c r="P1" s="40"/>
    </row>
    <row r="2" spans="1:16" s="3" customFormat="1">
      <c r="A2" s="14">
        <v>2</v>
      </c>
      <c r="B2" s="605" t="s">
        <v>45</v>
      </c>
      <c r="C2" s="1118" t="str">
        <f>IF(Cover!A1&gt;0, Cover!A1, "")</f>
        <v>EMC of St. Charles County, LLC</v>
      </c>
      <c r="D2" s="1274"/>
      <c r="E2" s="1274"/>
      <c r="F2" s="1274"/>
      <c r="G2" s="1274"/>
      <c r="H2" s="1274"/>
      <c r="I2" s="26"/>
      <c r="J2" s="26"/>
      <c r="K2" s="26"/>
      <c r="L2" s="26"/>
      <c r="M2" s="26"/>
      <c r="N2" s="26"/>
      <c r="O2" s="26"/>
      <c r="P2" s="26"/>
    </row>
    <row r="3" spans="1:16" s="3" customFormat="1" ht="14.25" customHeight="1">
      <c r="A3" s="247"/>
      <c r="B3" s="1277"/>
      <c r="C3" s="1277"/>
      <c r="D3" s="1277"/>
      <c r="E3" s="1277"/>
      <c r="F3" s="1277"/>
      <c r="G3" s="1277"/>
      <c r="H3" s="1278"/>
      <c r="I3" s="26"/>
      <c r="J3" s="26"/>
      <c r="K3" s="26"/>
      <c r="L3" s="26"/>
      <c r="M3" s="26"/>
      <c r="N3" s="26"/>
      <c r="O3" s="26"/>
      <c r="P3" s="26"/>
    </row>
    <row r="4" spans="1:16" s="344" customFormat="1" ht="31.5" customHeight="1">
      <c r="A4" s="68"/>
      <c r="B4" s="1085" t="s">
        <v>405</v>
      </c>
      <c r="C4" s="1085"/>
      <c r="D4" s="1085"/>
      <c r="E4" s="976"/>
      <c r="F4" s="976"/>
      <c r="G4" s="976"/>
      <c r="H4" s="976"/>
    </row>
    <row r="5" spans="1:16" ht="58.5" customHeight="1">
      <c r="B5" s="1021" t="s">
        <v>548</v>
      </c>
      <c r="C5" s="1279"/>
      <c r="D5" s="680" t="s">
        <v>549</v>
      </c>
      <c r="E5" s="681" t="s">
        <v>463</v>
      </c>
      <c r="F5" s="681" t="s">
        <v>464</v>
      </c>
      <c r="G5" s="681" t="s">
        <v>465</v>
      </c>
      <c r="H5" s="681" t="s">
        <v>466</v>
      </c>
    </row>
    <row r="6" spans="1:16" ht="35.1" customHeight="1">
      <c r="A6" s="367">
        <v>3</v>
      </c>
      <c r="B6" s="1270" t="s">
        <v>760</v>
      </c>
      <c r="C6" s="1271"/>
      <c r="D6" s="564"/>
      <c r="E6" s="258"/>
      <c r="F6" s="242"/>
      <c r="G6" s="242"/>
      <c r="H6" s="242"/>
    </row>
    <row r="7" spans="1:16" ht="35.1" customHeight="1">
      <c r="A7" s="367">
        <v>4</v>
      </c>
      <c r="B7" s="1270"/>
      <c r="C7" s="1271"/>
      <c r="D7" s="564"/>
      <c r="E7" s="258"/>
      <c r="F7" s="242"/>
      <c r="G7" s="242"/>
      <c r="H7" s="242"/>
    </row>
    <row r="8" spans="1:16" ht="35.1" customHeight="1">
      <c r="A8" s="367">
        <v>5</v>
      </c>
      <c r="B8" s="1270"/>
      <c r="C8" s="1271"/>
      <c r="D8" s="564"/>
      <c r="E8" s="258"/>
      <c r="F8" s="242"/>
      <c r="G8" s="242"/>
      <c r="H8" s="242"/>
    </row>
    <row r="9" spans="1:16" ht="35.1" customHeight="1">
      <c r="A9" s="367">
        <v>6</v>
      </c>
      <c r="B9" s="1270"/>
      <c r="C9" s="1271"/>
      <c r="D9" s="564"/>
      <c r="E9" s="258"/>
      <c r="F9" s="242"/>
      <c r="G9" s="242"/>
      <c r="H9" s="242"/>
    </row>
    <row r="10" spans="1:16" ht="35.1" customHeight="1">
      <c r="A10" s="367">
        <v>7</v>
      </c>
      <c r="B10" s="1270"/>
      <c r="C10" s="1271"/>
      <c r="D10" s="564"/>
      <c r="E10" s="258"/>
      <c r="F10" s="242"/>
      <c r="G10" s="242"/>
      <c r="H10" s="242"/>
    </row>
    <row r="11" spans="1:16" ht="35.1" customHeight="1">
      <c r="A11" s="367">
        <v>8</v>
      </c>
      <c r="B11" s="1270"/>
      <c r="C11" s="1271"/>
      <c r="D11" s="564"/>
      <c r="E11" s="258"/>
      <c r="F11" s="242"/>
      <c r="G11" s="242"/>
      <c r="H11" s="242"/>
    </row>
    <row r="12" spans="1:16" ht="35.1" customHeight="1">
      <c r="A12" s="367">
        <v>9</v>
      </c>
      <c r="B12" s="1270"/>
      <c r="C12" s="1271"/>
      <c r="D12" s="564"/>
      <c r="E12" s="258"/>
      <c r="F12" s="242"/>
      <c r="G12" s="242"/>
      <c r="H12" s="242"/>
    </row>
    <row r="13" spans="1:16" ht="35.1" customHeight="1">
      <c r="A13" s="367">
        <v>10</v>
      </c>
      <c r="B13" s="1270"/>
      <c r="C13" s="1271"/>
      <c r="D13" s="564"/>
      <c r="E13" s="258"/>
      <c r="F13" s="242"/>
      <c r="G13" s="242"/>
      <c r="H13" s="242"/>
    </row>
    <row r="14" spans="1:16" ht="35.1" customHeight="1">
      <c r="A14" s="367">
        <v>11</v>
      </c>
      <c r="B14" s="1270"/>
      <c r="C14" s="1271"/>
      <c r="D14" s="564"/>
      <c r="E14" s="258"/>
      <c r="F14" s="242"/>
      <c r="G14" s="242"/>
      <c r="H14" s="242"/>
    </row>
    <row r="15" spans="1:16" ht="35.1" customHeight="1">
      <c r="A15" s="367">
        <v>12</v>
      </c>
      <c r="B15" s="1272"/>
      <c r="C15" s="1273"/>
      <c r="D15" s="677"/>
      <c r="E15" s="678"/>
      <c r="F15" s="679"/>
      <c r="G15" s="679"/>
      <c r="H15" s="679"/>
    </row>
    <row r="16" spans="1:16" ht="30" customHeight="1">
      <c r="A16" s="1107" t="s">
        <v>443</v>
      </c>
      <c r="B16" s="1056"/>
      <c r="C16" s="1056"/>
      <c r="D16" s="1056"/>
      <c r="E16" s="1056"/>
      <c r="F16" s="1056"/>
      <c r="G16" s="1056"/>
      <c r="H16" s="1056"/>
    </row>
    <row r="17" spans="1:8" ht="12" customHeight="1">
      <c r="A17" s="1275"/>
      <c r="B17" s="325"/>
      <c r="C17" s="370"/>
      <c r="D17" s="370"/>
      <c r="E17" s="153"/>
      <c r="F17" s="153"/>
      <c r="G17" s="153"/>
      <c r="H17" s="153"/>
    </row>
    <row r="18" spans="1:8" ht="26.25" customHeight="1">
      <c r="A18" s="1275"/>
    </row>
    <row r="19" spans="1:8" ht="16.5" customHeight="1">
      <c r="A19" s="1275"/>
      <c r="G19" s="1189" t="s">
        <v>2</v>
      </c>
      <c r="H19" s="1276"/>
    </row>
    <row r="20" spans="1:8" s="43" customFormat="1">
      <c r="A20" s="10"/>
    </row>
    <row r="21" spans="1:8" s="43" customFormat="1" ht="12.75" customHeight="1">
      <c r="A21" s="10"/>
    </row>
    <row r="29" spans="1:8">
      <c r="G29" s="3" t="s">
        <v>1</v>
      </c>
    </row>
    <row r="30" spans="1:8">
      <c r="G30" s="3" t="s">
        <v>0</v>
      </c>
    </row>
    <row r="31" spans="1:8">
      <c r="G31" s="3"/>
    </row>
    <row r="54" spans="1:1">
      <c r="A54" s="42"/>
    </row>
  </sheetData>
  <sheetProtection password="C830" sheet="1" objects="1" scenarios="1"/>
  <mergeCells count="18">
    <mergeCell ref="E1:G1"/>
    <mergeCell ref="G19:H19"/>
    <mergeCell ref="B4:H4"/>
    <mergeCell ref="B16:H16"/>
    <mergeCell ref="B3:H3"/>
    <mergeCell ref="B5:C5"/>
    <mergeCell ref="B6:C6"/>
    <mergeCell ref="B7:C7"/>
    <mergeCell ref="B8:C8"/>
    <mergeCell ref="B9:C9"/>
    <mergeCell ref="B10:C10"/>
    <mergeCell ref="B11:C11"/>
    <mergeCell ref="B12:C12"/>
    <mergeCell ref="B13:C13"/>
    <mergeCell ref="B14:C14"/>
    <mergeCell ref="B15:C15"/>
    <mergeCell ref="C2:H2"/>
    <mergeCell ref="A16:A19"/>
  </mergeCells>
  <dataValidations xWindow="875" yWindow="574" count="1">
    <dataValidation allowBlank="1" showInputMessage="1" prompt="This field is to be used when filing under seal." sqref="G29:G32"/>
  </dataValidations>
  <printOptions horizontalCentered="1"/>
  <pageMargins left="0.45" right="0.45" top="0.75" bottom="0.35" header="0.3" footer="0.3"/>
  <pageSetup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Drop Down 2">
              <controlPr defaultSize="0" autoLine="0" autoPict="0">
                <anchor>
                  <from>
                    <xdr:col>6</xdr:col>
                    <xdr:colOff>219075</xdr:colOff>
                    <xdr:row>17</xdr:row>
                    <xdr:rowOff>142875</xdr:rowOff>
                  </from>
                  <to>
                    <xdr:col>8</xdr:col>
                    <xdr:colOff>9525</xdr:colOff>
                    <xdr:row>18</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N45"/>
  <sheetViews>
    <sheetView showGridLines="0" view="pageBreakPreview" zoomScaleNormal="100" zoomScaleSheetLayoutView="100" workbookViewId="0">
      <selection activeCell="C9" sqref="C9"/>
    </sheetView>
  </sheetViews>
  <sheetFormatPr defaultRowHeight="15"/>
  <cols>
    <col min="1" max="1" width="2.7109375" style="88" customWidth="1"/>
    <col min="2" max="2" width="37.85546875" style="88" customWidth="1"/>
    <col min="3" max="3" width="21.5703125" style="88" customWidth="1"/>
    <col min="4" max="6" width="20.7109375" style="88" customWidth="1"/>
    <col min="7" max="7" width="2" style="153" customWidth="1"/>
    <col min="8" max="8" width="3.140625" style="64" bestFit="1" customWidth="1"/>
    <col min="9" max="9" width="3.140625" style="64" customWidth="1"/>
    <col min="10" max="16384" width="9.140625" style="88"/>
  </cols>
  <sheetData>
    <row r="1" spans="1:14" s="3" customFormat="1" ht="15" customHeight="1">
      <c r="A1" s="14">
        <v>1</v>
      </c>
      <c r="B1" s="14"/>
      <c r="C1" s="977" t="s">
        <v>46</v>
      </c>
      <c r="D1" s="885"/>
      <c r="E1" s="885"/>
      <c r="F1" s="41">
        <f>IF(Cover!D13&gt;0, Cover!D13, "")</f>
        <v>2014</v>
      </c>
      <c r="G1" s="147"/>
      <c r="H1" s="147"/>
      <c r="I1" s="147"/>
      <c r="J1" s="147"/>
      <c r="L1" s="40"/>
      <c r="M1" s="40"/>
      <c r="N1" s="40"/>
    </row>
    <row r="2" spans="1:14" s="3" customFormat="1" ht="12.75">
      <c r="A2" s="14">
        <v>2</v>
      </c>
      <c r="B2" s="605" t="s">
        <v>45</v>
      </c>
      <c r="C2" s="921" t="str">
        <f>IF(Cover!A1&gt;0, Cover!A1, "")</f>
        <v>EMC of St. Charles County, LLC</v>
      </c>
      <c r="D2" s="921"/>
      <c r="E2" s="921"/>
      <c r="F2" s="921"/>
      <c r="G2" s="26"/>
      <c r="H2" s="26"/>
      <c r="I2" s="26"/>
      <c r="J2" s="26"/>
      <c r="K2" s="26"/>
      <c r="L2" s="26"/>
      <c r="M2" s="26"/>
      <c r="N2" s="26"/>
    </row>
    <row r="3" spans="1:14" s="344" customFormat="1" ht="32.25" customHeight="1">
      <c r="A3" s="68"/>
      <c r="B3" s="1085" t="s">
        <v>406</v>
      </c>
      <c r="C3" s="1085"/>
      <c r="D3" s="1085"/>
      <c r="E3" s="1085"/>
      <c r="F3" s="1085"/>
      <c r="H3" s="368"/>
      <c r="I3" s="1042"/>
    </row>
    <row r="4" spans="1:14" s="113" customFormat="1" ht="17.25" customHeight="1">
      <c r="A4" s="14">
        <v>3</v>
      </c>
      <c r="B4" s="1280" t="s">
        <v>467</v>
      </c>
      <c r="C4" s="682" t="s">
        <v>271</v>
      </c>
      <c r="D4" s="682" t="s">
        <v>271</v>
      </c>
      <c r="E4" s="682" t="s">
        <v>271</v>
      </c>
      <c r="F4" s="682" t="s">
        <v>271</v>
      </c>
      <c r="G4" s="153"/>
      <c r="H4" s="99"/>
      <c r="I4" s="1042"/>
    </row>
    <row r="5" spans="1:14" s="113" customFormat="1" ht="24.95" customHeight="1">
      <c r="A5" s="14"/>
      <c r="B5" s="1281"/>
      <c r="C5" s="231"/>
      <c r="D5" s="231"/>
      <c r="E5" s="231"/>
      <c r="F5" s="231"/>
      <c r="G5" s="153"/>
      <c r="H5" s="99"/>
      <c r="I5" s="1042"/>
    </row>
    <row r="6" spans="1:14" s="113" customFormat="1" ht="24.95" customHeight="1">
      <c r="A6" s="14"/>
      <c r="B6" s="1281"/>
      <c r="C6" s="259"/>
      <c r="D6" s="259"/>
      <c r="E6" s="259"/>
      <c r="F6" s="259"/>
      <c r="G6" s="153"/>
      <c r="H6" s="99"/>
      <c r="I6" s="1042"/>
    </row>
    <row r="7" spans="1:14" s="42" customFormat="1" ht="24.95" customHeight="1">
      <c r="A7" s="14"/>
      <c r="B7" s="1282"/>
      <c r="C7" s="373" t="s">
        <v>192</v>
      </c>
      <c r="D7" s="373" t="s">
        <v>191</v>
      </c>
      <c r="E7" s="373" t="s">
        <v>190</v>
      </c>
      <c r="F7" s="373" t="s">
        <v>270</v>
      </c>
      <c r="G7" s="153"/>
      <c r="H7" s="74"/>
      <c r="I7" s="1042"/>
    </row>
    <row r="8" spans="1:14" s="155" customFormat="1" ht="32.1" customHeight="1">
      <c r="A8" s="81">
        <v>4</v>
      </c>
      <c r="B8" s="683" t="s">
        <v>269</v>
      </c>
      <c r="C8" s="561" t="s">
        <v>760</v>
      </c>
      <c r="D8" s="561"/>
      <c r="E8" s="561"/>
      <c r="F8" s="857"/>
      <c r="H8" s="74"/>
      <c r="I8" s="1042"/>
    </row>
    <row r="9" spans="1:14" s="155" customFormat="1" ht="32.1" customHeight="1">
      <c r="A9" s="367">
        <v>5</v>
      </c>
      <c r="B9" s="683" t="s">
        <v>268</v>
      </c>
      <c r="C9" s="561"/>
      <c r="D9" s="561"/>
      <c r="E9" s="561"/>
      <c r="F9" s="561"/>
      <c r="H9" s="74"/>
      <c r="I9" s="1042"/>
    </row>
    <row r="10" spans="1:14" s="155" customFormat="1" ht="32.1" customHeight="1">
      <c r="A10" s="367">
        <v>6</v>
      </c>
      <c r="B10" s="683" t="s">
        <v>407</v>
      </c>
      <c r="C10" s="561"/>
      <c r="D10" s="561"/>
      <c r="E10" s="561"/>
      <c r="F10" s="561"/>
      <c r="H10" s="74"/>
      <c r="I10" s="1042"/>
    </row>
    <row r="11" spans="1:14" s="155" customFormat="1" ht="32.1" customHeight="1">
      <c r="A11" s="367">
        <v>7</v>
      </c>
      <c r="B11" s="683" t="s">
        <v>267</v>
      </c>
      <c r="C11" s="561"/>
      <c r="D11" s="561"/>
      <c r="E11" s="561"/>
      <c r="F11" s="561"/>
      <c r="H11" s="74"/>
      <c r="I11" s="1042"/>
    </row>
    <row r="12" spans="1:14" s="155" customFormat="1" ht="32.1" customHeight="1">
      <c r="A12" s="367">
        <v>8</v>
      </c>
      <c r="B12" s="683" t="s">
        <v>266</v>
      </c>
      <c r="C12" s="562"/>
      <c r="D12" s="562"/>
      <c r="E12" s="562"/>
      <c r="F12" s="562"/>
      <c r="H12" s="74"/>
      <c r="I12" s="1042"/>
    </row>
    <row r="13" spans="1:14" s="153" customFormat="1" ht="23.25" customHeight="1">
      <c r="A13" s="367"/>
      <c r="B13" s="684" t="s">
        <v>171</v>
      </c>
      <c r="C13" s="560"/>
      <c r="D13" s="560"/>
      <c r="E13" s="560"/>
      <c r="F13" s="560"/>
      <c r="H13" s="98"/>
      <c r="I13" s="1042"/>
    </row>
    <row r="14" spans="1:14" s="155" customFormat="1" ht="32.1" customHeight="1">
      <c r="A14" s="367">
        <v>9</v>
      </c>
      <c r="B14" s="683" t="s">
        <v>265</v>
      </c>
      <c r="C14" s="561"/>
      <c r="D14" s="561"/>
      <c r="E14" s="561"/>
      <c r="F14" s="561"/>
      <c r="H14" s="74"/>
      <c r="I14" s="1042"/>
    </row>
    <row r="15" spans="1:14" s="155" customFormat="1" ht="32.1" customHeight="1">
      <c r="A15" s="367">
        <v>10</v>
      </c>
      <c r="B15" s="683" t="s">
        <v>408</v>
      </c>
      <c r="C15" s="563"/>
      <c r="D15" s="563"/>
      <c r="E15" s="563"/>
      <c r="F15" s="563"/>
      <c r="H15" s="74"/>
      <c r="I15" s="1042"/>
    </row>
    <row r="16" spans="1:14" s="155" customFormat="1" ht="32.1" customHeight="1">
      <c r="A16" s="367">
        <v>11</v>
      </c>
      <c r="B16" s="685" t="s">
        <v>409</v>
      </c>
      <c r="C16" s="686"/>
      <c r="D16" s="686"/>
      <c r="E16" s="686"/>
      <c r="F16" s="686"/>
      <c r="H16" s="74"/>
      <c r="I16" s="74"/>
    </row>
    <row r="17" spans="1:14" s="42" customFormat="1" ht="18.75" customHeight="1">
      <c r="A17" s="1284" t="s">
        <v>670</v>
      </c>
      <c r="B17" s="317"/>
      <c r="C17" s="430"/>
      <c r="D17" s="430"/>
      <c r="E17" s="633"/>
      <c r="F17" s="430"/>
      <c r="G17" s="153"/>
      <c r="H17" s="74"/>
      <c r="I17" s="74"/>
    </row>
    <row r="18" spans="1:14" s="42" customFormat="1" ht="14.25" customHeight="1">
      <c r="A18" s="1285"/>
      <c r="B18" s="317"/>
      <c r="C18" s="142"/>
      <c r="D18" s="142"/>
      <c r="E18" s="430"/>
      <c r="F18" s="74"/>
      <c r="G18" s="74"/>
    </row>
    <row r="19" spans="1:14" ht="12.75" customHeight="1">
      <c r="A19" s="1285"/>
      <c r="B19" s="317"/>
      <c r="C19" s="459"/>
      <c r="D19" s="459"/>
      <c r="E19" s="213"/>
      <c r="F19" s="460"/>
      <c r="H19" s="74"/>
    </row>
    <row r="20" spans="1:14" s="90" customFormat="1">
      <c r="A20" s="1285"/>
      <c r="B20" s="461"/>
      <c r="C20" s="459"/>
      <c r="D20" s="459"/>
      <c r="E20" s="459"/>
      <c r="F20" s="459"/>
      <c r="G20" s="83"/>
      <c r="H20" s="44"/>
      <c r="I20" s="44"/>
    </row>
    <row r="21" spans="1:14" s="90" customFormat="1">
      <c r="A21" s="1285"/>
      <c r="B21" s="461"/>
      <c r="C21" s="459"/>
      <c r="D21" s="459"/>
      <c r="E21" s="891" t="s">
        <v>2</v>
      </c>
      <c r="F21" s="1283"/>
      <c r="G21" s="83"/>
      <c r="H21" s="44"/>
      <c r="I21" s="44"/>
    </row>
    <row r="22" spans="1:14" s="90" customFormat="1">
      <c r="G22" s="83"/>
      <c r="H22" s="44"/>
      <c r="I22" s="44"/>
    </row>
    <row r="23" spans="1:14" s="90" customFormat="1">
      <c r="G23" s="83"/>
      <c r="H23" s="44"/>
      <c r="I23" s="44"/>
    </row>
    <row r="24" spans="1:14" s="90" customFormat="1">
      <c r="G24" s="83"/>
      <c r="H24" s="44"/>
      <c r="I24" s="44"/>
    </row>
    <row r="25" spans="1:14" s="90" customFormat="1">
      <c r="G25" s="83"/>
      <c r="H25" s="44"/>
      <c r="I25" s="44"/>
    </row>
    <row r="26" spans="1:14" s="90" customFormat="1">
      <c r="A26" s="88"/>
      <c r="B26" s="88"/>
      <c r="C26" s="88"/>
      <c r="D26" s="88"/>
      <c r="E26" s="88"/>
      <c r="F26" s="88"/>
      <c r="G26" s="83"/>
      <c r="H26" s="44"/>
      <c r="I26" s="44"/>
    </row>
    <row r="27" spans="1:14" s="90" customFormat="1">
      <c r="A27" s="88"/>
      <c r="B27" s="88"/>
      <c r="C27" s="88"/>
      <c r="D27" s="88"/>
      <c r="E27" s="88"/>
      <c r="F27" s="88"/>
      <c r="G27" s="83"/>
      <c r="H27" s="44"/>
      <c r="I27" s="44"/>
    </row>
    <row r="32" spans="1:14" s="64" customFormat="1">
      <c r="A32" s="88"/>
      <c r="B32" s="88"/>
      <c r="C32" s="88"/>
      <c r="D32" s="88"/>
      <c r="E32" s="88"/>
      <c r="F32" s="88"/>
      <c r="G32" s="166"/>
      <c r="J32" s="88"/>
      <c r="K32" s="88"/>
      <c r="L32" s="88"/>
      <c r="M32" s="88"/>
      <c r="N32" s="88"/>
    </row>
    <row r="42" spans="1:14">
      <c r="E42" s="3"/>
    </row>
    <row r="43" spans="1:14" s="64" customFormat="1">
      <c r="A43" s="88"/>
      <c r="B43" s="88"/>
      <c r="C43" s="88"/>
      <c r="D43" s="88"/>
      <c r="E43" s="3" t="s">
        <v>1</v>
      </c>
      <c r="F43" s="88"/>
      <c r="G43" s="153"/>
      <c r="H43" s="65"/>
      <c r="J43" s="88"/>
      <c r="K43" s="88"/>
      <c r="L43" s="88"/>
      <c r="M43" s="88"/>
      <c r="N43" s="88"/>
    </row>
    <row r="44" spans="1:14" s="64" customFormat="1">
      <c r="A44" s="88"/>
      <c r="B44" s="88"/>
      <c r="C44" s="88"/>
      <c r="D44" s="88"/>
      <c r="E44" s="3" t="s">
        <v>0</v>
      </c>
      <c r="F44" s="88"/>
      <c r="G44" s="153"/>
      <c r="J44" s="88"/>
      <c r="K44" s="88"/>
      <c r="L44" s="88"/>
      <c r="M44" s="88"/>
      <c r="N44" s="88"/>
    </row>
    <row r="45" spans="1:14" s="64" customFormat="1">
      <c r="A45" s="88"/>
      <c r="B45" s="88"/>
      <c r="C45" s="88"/>
      <c r="D45" s="88"/>
      <c r="E45" s="88"/>
      <c r="F45" s="88"/>
      <c r="G45" s="153"/>
      <c r="J45" s="88"/>
      <c r="K45" s="88"/>
      <c r="L45" s="88"/>
      <c r="M45" s="88"/>
      <c r="N45" s="88"/>
    </row>
  </sheetData>
  <sheetProtection password="C830" sheet="1" objects="1" scenarios="1"/>
  <mergeCells count="7">
    <mergeCell ref="I3:I15"/>
    <mergeCell ref="B4:B7"/>
    <mergeCell ref="C1:E1"/>
    <mergeCell ref="E21:F21"/>
    <mergeCell ref="A17:A21"/>
    <mergeCell ref="C2:F2"/>
    <mergeCell ref="B3:F3"/>
  </mergeCells>
  <dataValidations xWindow="857" yWindow="283" count="1">
    <dataValidation allowBlank="1" showInputMessage="1" prompt="This field is to be used when filing under seal." sqref="E42:E44"/>
  </dataValidations>
  <printOptions horizontalCentered="1"/>
  <pageMargins left="0.45" right="0.45" top="0.5" bottom="0.3" header="0.3" footer="0.25"/>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Drop Down 2">
              <controlPr defaultSize="0" autoLine="0" autoPict="0">
                <anchor>
                  <from>
                    <xdr:col>4</xdr:col>
                    <xdr:colOff>495300</xdr:colOff>
                    <xdr:row>18</xdr:row>
                    <xdr:rowOff>104775</xdr:rowOff>
                  </from>
                  <to>
                    <xdr:col>5</xdr:col>
                    <xdr:colOff>895350</xdr:colOff>
                    <xdr:row>19</xdr:row>
                    <xdr:rowOff>171450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IV59"/>
  <sheetViews>
    <sheetView showGridLines="0" view="pageBreakPreview" zoomScale="85" zoomScaleNormal="100" zoomScaleSheetLayoutView="85" workbookViewId="0">
      <selection activeCell="D5" sqref="D5"/>
    </sheetView>
  </sheetViews>
  <sheetFormatPr defaultRowHeight="15"/>
  <cols>
    <col min="1" max="1" width="3.5703125" style="42" bestFit="1" customWidth="1"/>
    <col min="2" max="2" width="2.7109375" style="14" customWidth="1"/>
    <col min="3" max="3" width="35.5703125" style="42" customWidth="1"/>
    <col min="4" max="4" width="12.140625" style="42" customWidth="1"/>
    <col min="5" max="5" width="16.5703125" style="42" bestFit="1" customWidth="1"/>
    <col min="6" max="6" width="14.7109375" style="42" customWidth="1"/>
    <col min="7" max="7" width="18.140625" style="42" customWidth="1"/>
    <col min="8" max="8" width="19.42578125" style="42" customWidth="1"/>
    <col min="9" max="9" width="18.28515625" style="42" customWidth="1"/>
    <col min="10" max="10" width="1" style="153" customWidth="1"/>
    <col min="11" max="11" width="3.28515625" style="64" customWidth="1"/>
    <col min="12" max="12" width="3.140625" style="64" customWidth="1"/>
    <col min="13" max="16384" width="9.140625" style="42"/>
  </cols>
  <sheetData>
    <row r="1" spans="1:256" ht="24.95" customHeight="1">
      <c r="A1" s="428"/>
      <c r="B1" s="431"/>
      <c r="C1" s="1287" t="s">
        <v>276</v>
      </c>
      <c r="D1" s="1287"/>
      <c r="E1" s="1287"/>
      <c r="F1" s="1287"/>
      <c r="G1" s="1287"/>
      <c r="H1" s="1287"/>
      <c r="I1" s="1287"/>
      <c r="K1" s="67">
        <v>2</v>
      </c>
      <c r="L1" s="67">
        <v>1</v>
      </c>
    </row>
    <row r="2" spans="1:256" ht="78.75" customHeight="1">
      <c r="A2" s="428"/>
      <c r="B2" s="431"/>
      <c r="C2" s="696" t="s">
        <v>550</v>
      </c>
      <c r="D2" s="696" t="s">
        <v>551</v>
      </c>
      <c r="E2" s="696" t="s">
        <v>552</v>
      </c>
      <c r="F2" s="696" t="s">
        <v>553</v>
      </c>
      <c r="G2" s="696" t="s">
        <v>554</v>
      </c>
      <c r="H2" s="697" t="s">
        <v>643</v>
      </c>
      <c r="I2" s="428"/>
      <c r="K2" s="78" t="s">
        <v>89</v>
      </c>
      <c r="L2" s="1042" t="s">
        <v>46</v>
      </c>
    </row>
    <row r="3" spans="1:256" ht="24" customHeight="1">
      <c r="B3" s="14">
        <v>3</v>
      </c>
      <c r="C3" s="850" t="s">
        <v>713</v>
      </c>
      <c r="D3" s="700"/>
      <c r="E3" s="701"/>
      <c r="F3" s="701"/>
      <c r="G3" s="701"/>
      <c r="H3" s="702"/>
      <c r="I3" s="454"/>
      <c r="K3" s="1038" t="str">
        <f>IF(Cover!A1&gt;0, Cover!A1, "")</f>
        <v>EMC of St. Charles County, LLC</v>
      </c>
      <c r="L3" s="1042"/>
    </row>
    <row r="4" spans="1:256" s="153" customFormat="1" ht="24" customHeight="1">
      <c r="B4" s="293">
        <v>4</v>
      </c>
      <c r="C4" s="687"/>
      <c r="D4" s="258" t="s">
        <v>760</v>
      </c>
      <c r="E4" s="515"/>
      <c r="F4" s="515"/>
      <c r="G4" s="515"/>
      <c r="H4" s="688">
        <f>E4+F4-G4</f>
        <v>0</v>
      </c>
      <c r="I4" s="455"/>
      <c r="K4" s="1039"/>
      <c r="L4" s="1042"/>
    </row>
    <row r="5" spans="1:256" s="153" customFormat="1" ht="24" customHeight="1">
      <c r="B5" s="293">
        <v>5</v>
      </c>
      <c r="C5" s="687"/>
      <c r="D5" s="258"/>
      <c r="E5" s="515"/>
      <c r="F5" s="515"/>
      <c r="G5" s="515"/>
      <c r="H5" s="688">
        <f>E5+F5-G5</f>
        <v>0</v>
      </c>
      <c r="I5" s="455"/>
      <c r="K5" s="1039"/>
      <c r="L5" s="1042"/>
    </row>
    <row r="6" spans="1:256" s="153" customFormat="1" ht="24" customHeight="1">
      <c r="B6" s="293">
        <v>6</v>
      </c>
      <c r="C6" s="689"/>
      <c r="D6" s="258"/>
      <c r="E6" s="515"/>
      <c r="F6" s="515"/>
      <c r="G6" s="515"/>
      <c r="H6" s="688">
        <f>E6+F6-G6</f>
        <v>0</v>
      </c>
      <c r="I6" s="455"/>
      <c r="K6" s="1039"/>
      <c r="L6" s="1042"/>
    </row>
    <row r="7" spans="1:256" s="153" customFormat="1" ht="24" customHeight="1">
      <c r="B7" s="293">
        <v>7</v>
      </c>
      <c r="C7" s="850" t="s">
        <v>714</v>
      </c>
      <c r="D7" s="335"/>
      <c r="E7" s="516"/>
      <c r="F7" s="516"/>
      <c r="G7" s="516"/>
      <c r="H7" s="690"/>
      <c r="I7" s="455"/>
      <c r="K7" s="1039"/>
      <c r="L7" s="1042"/>
    </row>
    <row r="8" spans="1:256" s="153" customFormat="1" ht="24" customHeight="1">
      <c r="B8" s="293">
        <v>8</v>
      </c>
      <c r="C8" s="687"/>
      <c r="D8" s="258"/>
      <c r="E8" s="515"/>
      <c r="F8" s="515"/>
      <c r="G8" s="515"/>
      <c r="H8" s="688">
        <f>E8+F8-G8</f>
        <v>0</v>
      </c>
      <c r="I8" s="455"/>
      <c r="K8" s="1039"/>
      <c r="L8" s="1042"/>
    </row>
    <row r="9" spans="1:256" s="153" customFormat="1" ht="24" customHeight="1">
      <c r="B9" s="293">
        <v>9</v>
      </c>
      <c r="C9" s="689"/>
      <c r="D9" s="678"/>
      <c r="E9" s="715"/>
      <c r="F9" s="715"/>
      <c r="G9" s="715"/>
      <c r="H9" s="688">
        <f>E9+F9-G9</f>
        <v>0</v>
      </c>
      <c r="I9" s="455"/>
      <c r="K9" s="1039"/>
      <c r="L9" s="1042"/>
    </row>
    <row r="10" spans="1:256" s="153" customFormat="1" ht="24" customHeight="1">
      <c r="B10" s="293">
        <v>10</v>
      </c>
      <c r="C10" s="691" t="s">
        <v>275</v>
      </c>
      <c r="D10" s="52"/>
      <c r="E10" s="713">
        <f>SUM(E3:E9)</f>
        <v>0</v>
      </c>
      <c r="F10" s="713">
        <f>SUM(F3:F9)</f>
        <v>0</v>
      </c>
      <c r="G10" s="713">
        <f>SUM(G3:G9)</f>
        <v>0</v>
      </c>
      <c r="H10" s="714">
        <f>SUM(H4:H6,H8:H9)</f>
        <v>0</v>
      </c>
      <c r="I10" s="456"/>
      <c r="K10" s="1039"/>
      <c r="L10" s="1042"/>
      <c r="IV10" s="297">
        <f>SUM(IV3:IV9)</f>
        <v>0</v>
      </c>
    </row>
    <row r="11" spans="1:256" s="153" customFormat="1" ht="24" customHeight="1">
      <c r="B11" s="293">
        <v>11</v>
      </c>
      <c r="C11" s="851" t="s">
        <v>715</v>
      </c>
      <c r="D11" s="335"/>
      <c r="E11" s="517"/>
      <c r="F11" s="517"/>
      <c r="G11" s="517"/>
      <c r="H11" s="692"/>
      <c r="I11" s="456"/>
      <c r="K11" s="1039"/>
      <c r="L11" s="1042"/>
    </row>
    <row r="12" spans="1:256" s="153" customFormat="1" ht="24" customHeight="1">
      <c r="B12" s="293">
        <v>12</v>
      </c>
      <c r="C12" s="689"/>
      <c r="D12" s="258"/>
      <c r="E12" s="518"/>
      <c r="F12" s="518"/>
      <c r="G12" s="518"/>
      <c r="H12" s="693">
        <f>E12+F12-G12</f>
        <v>0</v>
      </c>
      <c r="I12" s="456"/>
      <c r="K12" s="1039"/>
      <c r="L12" s="1042"/>
    </row>
    <row r="13" spans="1:256" s="153" customFormat="1" ht="24" customHeight="1">
      <c r="B13" s="293">
        <v>13</v>
      </c>
      <c r="C13" s="629"/>
      <c r="D13" s="678"/>
      <c r="E13" s="703"/>
      <c r="F13" s="703"/>
      <c r="G13" s="703"/>
      <c r="H13" s="693">
        <f>E13+F13-G13</f>
        <v>0</v>
      </c>
      <c r="I13" s="456"/>
      <c r="K13" s="1039"/>
      <c r="L13" s="1042"/>
    </row>
    <row r="14" spans="1:256" s="153" customFormat="1" ht="24" customHeight="1">
      <c r="B14" s="293">
        <v>14</v>
      </c>
      <c r="C14" s="1297" t="s">
        <v>274</v>
      </c>
      <c r="D14" s="1066"/>
      <c r="E14" s="694">
        <f>SUM(E10,E12:E13)</f>
        <v>0</v>
      </c>
      <c r="F14" s="694">
        <f>SUM(F10,F12:F13)</f>
        <v>0</v>
      </c>
      <c r="G14" s="694">
        <f>SUM(G10,G12:G13)</f>
        <v>0</v>
      </c>
      <c r="H14" s="695">
        <f>SUM(H10,H12:H13)</f>
        <v>0</v>
      </c>
      <c r="I14" s="457"/>
      <c r="K14" s="1039"/>
      <c r="L14" s="1042"/>
    </row>
    <row r="15" spans="1:256" ht="24.95" customHeight="1">
      <c r="A15" s="428"/>
      <c r="B15" s="431"/>
      <c r="C15" s="1287" t="s">
        <v>273</v>
      </c>
      <c r="D15" s="1287"/>
      <c r="E15" s="1287"/>
      <c r="F15" s="1287"/>
      <c r="G15" s="1287"/>
      <c r="H15" s="1287"/>
      <c r="I15" s="1287"/>
      <c r="K15" s="1039"/>
      <c r="L15" s="1042"/>
    </row>
    <row r="16" spans="1:256" ht="72" customHeight="1">
      <c r="A16" s="428"/>
      <c r="B16" s="431"/>
      <c r="C16" s="1290" t="s">
        <v>557</v>
      </c>
      <c r="D16" s="1291"/>
      <c r="E16" s="1291"/>
      <c r="F16" s="1292"/>
      <c r="G16" s="696" t="s">
        <v>555</v>
      </c>
      <c r="H16" s="696" t="s">
        <v>558</v>
      </c>
      <c r="I16" s="696" t="s">
        <v>556</v>
      </c>
      <c r="K16" s="1039"/>
      <c r="L16" s="1042"/>
    </row>
    <row r="17" spans="1:12" s="294" customFormat="1" ht="24" customHeight="1">
      <c r="A17" s="413"/>
      <c r="B17" s="293">
        <v>15</v>
      </c>
      <c r="C17" s="1293"/>
      <c r="D17" s="1294"/>
      <c r="E17" s="1294"/>
      <c r="F17" s="1294"/>
      <c r="G17" s="704"/>
      <c r="H17" s="705"/>
      <c r="I17" s="706"/>
      <c r="K17" s="1039"/>
      <c r="L17" s="1042"/>
    </row>
    <row r="18" spans="1:12" s="153" customFormat="1" ht="24" customHeight="1">
      <c r="A18" s="430"/>
      <c r="B18" s="293">
        <v>16</v>
      </c>
      <c r="C18" s="1289"/>
      <c r="D18" s="1289"/>
      <c r="E18" s="1289"/>
      <c r="F18" s="1289"/>
      <c r="G18" s="707"/>
      <c r="H18" s="708"/>
      <c r="I18" s="709"/>
      <c r="K18" s="1039"/>
      <c r="L18" s="1042"/>
    </row>
    <row r="19" spans="1:12" s="153" customFormat="1" ht="24" customHeight="1">
      <c r="A19" s="1288" t="s">
        <v>272</v>
      </c>
      <c r="B19" s="293">
        <v>17</v>
      </c>
      <c r="C19" s="1289"/>
      <c r="D19" s="1289"/>
      <c r="E19" s="1289"/>
      <c r="F19" s="1289"/>
      <c r="G19" s="707"/>
      <c r="H19" s="242"/>
      <c r="I19" s="709"/>
      <c r="K19" s="1039"/>
      <c r="L19" s="1042"/>
    </row>
    <row r="20" spans="1:12" s="153" customFormat="1" ht="24" customHeight="1">
      <c r="A20" s="1288"/>
      <c r="B20" s="293">
        <v>18</v>
      </c>
      <c r="C20" s="1289"/>
      <c r="D20" s="1289"/>
      <c r="E20" s="1289"/>
      <c r="F20" s="1289"/>
      <c r="G20" s="707"/>
      <c r="H20" s="708"/>
      <c r="I20" s="709"/>
      <c r="K20" s="1039"/>
      <c r="L20" s="1042"/>
    </row>
    <row r="21" spans="1:12" s="153" customFormat="1" ht="24" customHeight="1">
      <c r="A21" s="1288"/>
      <c r="B21" s="293">
        <v>19</v>
      </c>
      <c r="C21" s="964"/>
      <c r="D21" s="964"/>
      <c r="E21" s="964"/>
      <c r="F21" s="964"/>
      <c r="G21" s="710"/>
      <c r="H21" s="711"/>
      <c r="I21" s="712"/>
      <c r="K21" s="1039"/>
      <c r="L21" s="1295">
        <f>IF(Cover!D13&gt;0, Cover!D13, "")</f>
        <v>2014</v>
      </c>
    </row>
    <row r="22" spans="1:12" ht="6.75" customHeight="1">
      <c r="A22" s="1288"/>
      <c r="C22" s="147"/>
      <c r="D22" s="147"/>
      <c r="E22" s="147"/>
      <c r="F22" s="147"/>
      <c r="G22" s="147"/>
      <c r="H22" s="625"/>
      <c r="I22" s="625"/>
      <c r="K22" s="322"/>
      <c r="L22" s="1296"/>
    </row>
    <row r="23" spans="1:12">
      <c r="A23" s="1288"/>
      <c r="B23" s="93"/>
      <c r="C23" s="93"/>
      <c r="D23" s="66"/>
      <c r="E23" s="66"/>
      <c r="F23" s="66"/>
      <c r="G23" s="66"/>
      <c r="H23" s="66"/>
      <c r="I23" s="336"/>
      <c r="J23" s="73"/>
      <c r="K23" s="428"/>
      <c r="L23" s="1296"/>
    </row>
    <row r="24" spans="1:12" s="43" customFormat="1" ht="11.25" customHeight="1">
      <c r="A24" s="42"/>
      <c r="B24" s="393"/>
      <c r="C24" s="371" t="s">
        <v>26</v>
      </c>
      <c r="D24" s="42"/>
      <c r="E24" s="42"/>
      <c r="F24" s="42"/>
      <c r="G24" s="42"/>
      <c r="J24" s="153"/>
      <c r="K24" s="458"/>
      <c r="L24" s="64"/>
    </row>
    <row r="25" spans="1:12" s="43" customFormat="1">
      <c r="A25" s="428"/>
      <c r="B25" s="431"/>
      <c r="C25" s="428"/>
      <c r="D25" s="428"/>
      <c r="E25" s="428"/>
      <c r="F25" s="428"/>
      <c r="G25" s="428"/>
      <c r="H25" s="1286" t="s">
        <v>2</v>
      </c>
      <c r="I25" s="1286"/>
      <c r="J25" s="153"/>
      <c r="K25" s="74"/>
      <c r="L25" s="64"/>
    </row>
    <row r="26" spans="1:12" s="43" customFormat="1">
      <c r="A26" s="42"/>
      <c r="B26" s="251"/>
      <c r="C26" s="42"/>
      <c r="D26" s="42"/>
      <c r="E26" s="42"/>
      <c r="F26" s="42"/>
      <c r="G26" s="42"/>
      <c r="H26" s="42"/>
      <c r="I26" s="42"/>
      <c r="J26" s="153"/>
      <c r="K26" s="74"/>
      <c r="L26" s="64"/>
    </row>
    <row r="27" spans="1:12" s="43" customFormat="1">
      <c r="A27" s="42"/>
      <c r="B27" s="251"/>
      <c r="C27" s="42"/>
      <c r="D27" s="42"/>
      <c r="E27" s="42"/>
      <c r="F27" s="42"/>
      <c r="G27" s="42"/>
      <c r="H27" s="42"/>
      <c r="I27" s="42"/>
      <c r="J27" s="153"/>
      <c r="K27" s="74"/>
      <c r="L27" s="64"/>
    </row>
    <row r="28" spans="1:12" s="43" customFormat="1">
      <c r="A28" s="42"/>
      <c r="B28" s="251"/>
      <c r="C28" s="42"/>
      <c r="D28" s="42"/>
      <c r="E28" s="42"/>
      <c r="F28" s="42"/>
      <c r="G28" s="42"/>
      <c r="H28" s="42"/>
      <c r="I28" s="42"/>
      <c r="J28" s="153"/>
      <c r="K28" s="74"/>
      <c r="L28" s="64"/>
    </row>
    <row r="29" spans="1:12" s="43" customFormat="1">
      <c r="B29" s="10"/>
      <c r="J29" s="83"/>
      <c r="K29" s="100"/>
      <c r="L29" s="44"/>
    </row>
    <row r="30" spans="1:12">
      <c r="K30" s="74"/>
    </row>
    <row r="31" spans="1:12">
      <c r="K31" s="74"/>
    </row>
    <row r="32" spans="1:12">
      <c r="K32" s="74"/>
    </row>
    <row r="33" spans="8:11">
      <c r="K33" s="74"/>
    </row>
    <row r="34" spans="8:11">
      <c r="K34" s="74"/>
    </row>
    <row r="35" spans="8:11">
      <c r="K35" s="74"/>
    </row>
    <row r="36" spans="8:11">
      <c r="K36" s="74"/>
    </row>
    <row r="37" spans="8:11">
      <c r="K37" s="74"/>
    </row>
    <row r="38" spans="8:11">
      <c r="K38" s="74"/>
    </row>
    <row r="39" spans="8:11">
      <c r="K39" s="74"/>
    </row>
    <row r="40" spans="8:11">
      <c r="K40" s="74"/>
    </row>
    <row r="41" spans="8:11">
      <c r="H41" s="3"/>
      <c r="K41" s="74"/>
    </row>
    <row r="42" spans="8:11">
      <c r="H42" s="3" t="s">
        <v>1</v>
      </c>
      <c r="K42" s="74"/>
    </row>
    <row r="43" spans="8:11">
      <c r="H43" s="3" t="s">
        <v>0</v>
      </c>
    </row>
    <row r="46" spans="8:11">
      <c r="K46" s="65"/>
    </row>
    <row r="59" spans="2:2">
      <c r="B59" s="42"/>
    </row>
  </sheetData>
  <sheetProtection password="C830" sheet="1" objects="1" scenarios="1"/>
  <mergeCells count="14">
    <mergeCell ref="L2:L20"/>
    <mergeCell ref="C15:I15"/>
    <mergeCell ref="C16:F16"/>
    <mergeCell ref="C17:F17"/>
    <mergeCell ref="C18:F18"/>
    <mergeCell ref="K3:K21"/>
    <mergeCell ref="L21:L23"/>
    <mergeCell ref="C14:D14"/>
    <mergeCell ref="H25:I25"/>
    <mergeCell ref="C1:I1"/>
    <mergeCell ref="A19:A23"/>
    <mergeCell ref="C19:F19"/>
    <mergeCell ref="C20:F20"/>
    <mergeCell ref="C21:F21"/>
  </mergeCells>
  <dataValidations xWindow="841" yWindow="452" count="1">
    <dataValidation allowBlank="1" showInputMessage="1" prompt="This field is to be used when filing under seal." sqref="H41:H44"/>
  </dataValidations>
  <printOptions horizontalCentered="1"/>
  <pageMargins left="0.45" right="0.45" top="0.5" bottom="0.35" header="0.3" footer="0.3"/>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defaultSize="0" autoLine="0" autoPict="0">
                <anchor>
                  <from>
                    <xdr:col>7</xdr:col>
                    <xdr:colOff>914400</xdr:colOff>
                    <xdr:row>22</xdr:row>
                    <xdr:rowOff>57150</xdr:rowOff>
                  </from>
                  <to>
                    <xdr:col>8</xdr:col>
                    <xdr:colOff>1200150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2"/>
  <sheetViews>
    <sheetView showGridLines="0" topLeftCell="A31" zoomScaleNormal="100" zoomScaleSheetLayoutView="100" workbookViewId="0">
      <selection activeCell="A31" sqref="A31"/>
    </sheetView>
  </sheetViews>
  <sheetFormatPr defaultRowHeight="15"/>
  <cols>
    <col min="1" max="1" width="103.42578125" customWidth="1"/>
  </cols>
  <sheetData>
    <row r="1" spans="1:1">
      <c r="A1" s="415" t="s">
        <v>566</v>
      </c>
    </row>
    <row r="2" spans="1:1" ht="8.1" customHeight="1">
      <c r="A2" s="415"/>
    </row>
    <row r="3" spans="1:1" ht="75.75" customHeight="1">
      <c r="A3" s="416" t="s">
        <v>615</v>
      </c>
    </row>
    <row r="4" spans="1:1">
      <c r="A4" s="416" t="s">
        <v>593</v>
      </c>
    </row>
    <row r="5" spans="1:1" ht="28.5">
      <c r="A5" s="416" t="s">
        <v>606</v>
      </c>
    </row>
    <row r="6" spans="1:1" ht="28.5">
      <c r="A6" s="416" t="s">
        <v>607</v>
      </c>
    </row>
    <row r="7" spans="1:1" ht="30.75" customHeight="1">
      <c r="A7" s="416" t="s">
        <v>608</v>
      </c>
    </row>
    <row r="8" spans="1:1" ht="57.75" customHeight="1">
      <c r="A8" s="416" t="s">
        <v>731</v>
      </c>
    </row>
    <row r="9" spans="1:1" ht="42.75">
      <c r="A9" s="416" t="s">
        <v>618</v>
      </c>
    </row>
    <row r="10" spans="1:1" ht="59.25" customHeight="1">
      <c r="A10" s="416" t="s">
        <v>729</v>
      </c>
    </row>
    <row r="11" spans="1:1" ht="30" customHeight="1">
      <c r="A11" s="543" t="s">
        <v>609</v>
      </c>
    </row>
    <row r="12" spans="1:1" ht="29.25">
      <c r="A12" s="416" t="s">
        <v>610</v>
      </c>
    </row>
    <row r="13" spans="1:1" ht="42.75">
      <c r="A13" s="416" t="s">
        <v>730</v>
      </c>
    </row>
    <row r="14" spans="1:1">
      <c r="A14" s="531" t="s">
        <v>603</v>
      </c>
    </row>
    <row r="15" spans="1:1" s="537" customFormat="1">
      <c r="A15" s="530" t="s">
        <v>616</v>
      </c>
    </row>
    <row r="16" spans="1:1" ht="5.0999999999999996" customHeight="1">
      <c r="A16" s="531"/>
    </row>
    <row r="17" spans="1:1" ht="45.75" customHeight="1">
      <c r="A17" s="416" t="s">
        <v>617</v>
      </c>
    </row>
    <row r="18" spans="1:1" ht="30" customHeight="1">
      <c r="A18" s="534" t="s">
        <v>589</v>
      </c>
    </row>
    <row r="19" spans="1:1" ht="5.0999999999999996" customHeight="1">
      <c r="A19" s="534"/>
    </row>
    <row r="20" spans="1:1" ht="58.5">
      <c r="A20" s="416" t="s">
        <v>582</v>
      </c>
    </row>
    <row r="21" spans="1:1" s="536" customFormat="1" ht="20.100000000000001" customHeight="1">
      <c r="A21" s="533" t="s">
        <v>594</v>
      </c>
    </row>
    <row r="22" spans="1:1" s="540" customFormat="1" ht="18.75" customHeight="1">
      <c r="A22" s="544" t="s">
        <v>602</v>
      </c>
    </row>
    <row r="23" spans="1:1" ht="117.75" customHeight="1">
      <c r="A23" s="416" t="s">
        <v>611</v>
      </c>
    </row>
    <row r="24" spans="1:1" ht="110.25" customHeight="1">
      <c r="A24" s="416" t="s">
        <v>601</v>
      </c>
    </row>
    <row r="25" spans="1:1" ht="79.5" customHeight="1">
      <c r="A25" s="416" t="s">
        <v>612</v>
      </c>
    </row>
    <row r="26" spans="1:1" ht="45.75" customHeight="1">
      <c r="A26" s="416" t="s">
        <v>613</v>
      </c>
    </row>
    <row r="27" spans="1:1" ht="8.1" customHeight="1">
      <c r="A27" s="416"/>
    </row>
    <row r="28" spans="1:1" ht="149.25" customHeight="1">
      <c r="A28" s="531" t="s">
        <v>673</v>
      </c>
    </row>
    <row r="29" spans="1:1" ht="133.5" customHeight="1">
      <c r="A29" s="531" t="s">
        <v>664</v>
      </c>
    </row>
    <row r="30" spans="1:1">
      <c r="A30" s="538" t="s">
        <v>576</v>
      </c>
    </row>
    <row r="31" spans="1:1" ht="132.75" customHeight="1">
      <c r="A31" s="623" t="s">
        <v>665</v>
      </c>
    </row>
    <row r="32" spans="1:1" ht="130.5" customHeight="1">
      <c r="A32" s="416" t="s">
        <v>726</v>
      </c>
    </row>
    <row r="33" spans="1:1" ht="185.25">
      <c r="A33" s="416" t="s">
        <v>727</v>
      </c>
    </row>
    <row r="34" spans="1:1" ht="44.25">
      <c r="A34" s="416" t="s">
        <v>595</v>
      </c>
    </row>
    <row r="35" spans="1:1" ht="47.25" customHeight="1">
      <c r="A35" s="416" t="s">
        <v>597</v>
      </c>
    </row>
    <row r="36" spans="1:1" ht="30">
      <c r="A36" s="416" t="s">
        <v>565</v>
      </c>
    </row>
    <row r="37" spans="1:1" ht="30">
      <c r="A37" s="530" t="s">
        <v>564</v>
      </c>
    </row>
    <row r="38" spans="1:1" ht="5.0999999999999996" customHeight="1">
      <c r="A38" s="530"/>
    </row>
    <row r="39" spans="1:1" ht="32.25" customHeight="1">
      <c r="A39" s="416" t="s">
        <v>614</v>
      </c>
    </row>
    <row r="40" spans="1:1" ht="42.75">
      <c r="A40" s="416" t="s">
        <v>728</v>
      </c>
    </row>
    <row r="41" spans="1:1" s="539" customFormat="1">
      <c r="A41" s="545" t="s">
        <v>575</v>
      </c>
    </row>
    <row r="42" spans="1:1">
      <c r="A42" s="529" t="s">
        <v>14</v>
      </c>
    </row>
    <row r="43" spans="1:1" ht="43.5">
      <c r="A43" s="416" t="s">
        <v>598</v>
      </c>
    </row>
    <row r="44" spans="1:1" ht="43.5">
      <c r="A44" s="7" t="s">
        <v>599</v>
      </c>
    </row>
    <row r="45" spans="1:1" ht="43.5">
      <c r="A45" s="7" t="s">
        <v>619</v>
      </c>
    </row>
    <row r="47" spans="1:1" ht="88.5">
      <c r="A47" s="416" t="s">
        <v>674</v>
      </c>
    </row>
    <row r="48" spans="1:1" ht="102.75">
      <c r="A48" s="416" t="s">
        <v>596</v>
      </c>
    </row>
    <row r="49" spans="1:1" ht="103.5" customHeight="1">
      <c r="A49" s="416" t="s">
        <v>600</v>
      </c>
    </row>
    <row r="50" spans="1:1">
      <c r="A50" s="8" t="s">
        <v>25</v>
      </c>
    </row>
    <row r="51" spans="1:1" ht="61.5" customHeight="1">
      <c r="A51" s="532" t="s">
        <v>675</v>
      </c>
    </row>
    <row r="52" spans="1:1" ht="30" customHeight="1">
      <c r="A52" s="532" t="s">
        <v>677</v>
      </c>
    </row>
    <row r="53" spans="1:1" ht="46.5" customHeight="1">
      <c r="A53" s="532" t="s">
        <v>676</v>
      </c>
    </row>
    <row r="54" spans="1:1" ht="109.5" customHeight="1">
      <c r="A54" s="532" t="s">
        <v>678</v>
      </c>
    </row>
    <row r="55" spans="1:1" s="539" customFormat="1" ht="15" customHeight="1">
      <c r="A55" s="533" t="s">
        <v>577</v>
      </c>
    </row>
    <row r="56" spans="1:1">
      <c r="A56" s="415" t="s">
        <v>24</v>
      </c>
    </row>
    <row r="57" spans="1:1">
      <c r="A57" s="420" t="s">
        <v>679</v>
      </c>
    </row>
    <row r="58" spans="1:1">
      <c r="A58" s="416" t="s">
        <v>680</v>
      </c>
    </row>
    <row r="59" spans="1:1">
      <c r="A59" s="416" t="s">
        <v>457</v>
      </c>
    </row>
    <row r="60" spans="1:1">
      <c r="A60" s="416" t="s">
        <v>23</v>
      </c>
    </row>
    <row r="61" spans="1:1">
      <c r="A61" s="416" t="s">
        <v>456</v>
      </c>
    </row>
    <row r="62" spans="1:1" ht="28.5">
      <c r="A62" s="416" t="s">
        <v>659</v>
      </c>
    </row>
    <row r="63" spans="1:1" ht="32.25" customHeight="1">
      <c r="A63" s="416" t="s">
        <v>681</v>
      </c>
    </row>
    <row r="64" spans="1:1" ht="15.75" customHeight="1">
      <c r="A64" s="416" t="s">
        <v>683</v>
      </c>
    </row>
    <row r="65" spans="1:1" ht="43.5">
      <c r="A65" s="416" t="s">
        <v>682</v>
      </c>
    </row>
    <row r="66" spans="1:1">
      <c r="A66" s="417" t="s">
        <v>504</v>
      </c>
    </row>
    <row r="67" spans="1:1" ht="15.75" customHeight="1">
      <c r="A67" s="420" t="s">
        <v>660</v>
      </c>
    </row>
    <row r="68" spans="1:1" ht="43.5" customHeight="1">
      <c r="A68" s="416" t="s">
        <v>684</v>
      </c>
    </row>
    <row r="69" spans="1:1" ht="30.75" customHeight="1">
      <c r="A69" s="416" t="s">
        <v>685</v>
      </c>
    </row>
    <row r="70" spans="1:1">
      <c r="A70" s="416" t="s">
        <v>686</v>
      </c>
    </row>
    <row r="71" spans="1:1">
      <c r="A71" s="416" t="s">
        <v>687</v>
      </c>
    </row>
    <row r="72" spans="1:1" ht="30" customHeight="1">
      <c r="A72" s="416" t="s">
        <v>688</v>
      </c>
    </row>
    <row r="73" spans="1:1">
      <c r="A73" s="415" t="s">
        <v>22</v>
      </c>
    </row>
    <row r="74" spans="1:1" ht="88.5" customHeight="1">
      <c r="A74" s="416" t="s">
        <v>689</v>
      </c>
    </row>
    <row r="75" spans="1:1">
      <c r="A75" s="415" t="s">
        <v>21</v>
      </c>
    </row>
    <row r="76" spans="1:1" ht="30.75" customHeight="1">
      <c r="A76" s="420" t="s">
        <v>656</v>
      </c>
    </row>
    <row r="77" spans="1:1" ht="28.5">
      <c r="A77" s="416" t="s">
        <v>583</v>
      </c>
    </row>
    <row r="78" spans="1:1">
      <c r="A78" s="416" t="s">
        <v>584</v>
      </c>
    </row>
    <row r="79" spans="1:1" ht="28.5">
      <c r="A79" s="418" t="s">
        <v>505</v>
      </c>
    </row>
    <row r="80" spans="1:1" ht="28.5">
      <c r="A80" s="418" t="s">
        <v>506</v>
      </c>
    </row>
    <row r="81" spans="1:1" ht="28.5">
      <c r="A81" s="418" t="s">
        <v>507</v>
      </c>
    </row>
    <row r="82" spans="1:1" ht="32.25" customHeight="1">
      <c r="A82" s="624" t="s">
        <v>671</v>
      </c>
    </row>
    <row r="83" spans="1:1" s="536" customFormat="1" ht="20.25" customHeight="1">
      <c r="A83" s="533" t="s">
        <v>578</v>
      </c>
    </row>
    <row r="84" spans="1:1">
      <c r="A84" s="415" t="s">
        <v>20</v>
      </c>
    </row>
    <row r="85" spans="1:1" ht="28.5">
      <c r="A85" s="416" t="s">
        <v>690</v>
      </c>
    </row>
    <row r="86" spans="1:1" ht="28.5">
      <c r="A86" s="418" t="s">
        <v>691</v>
      </c>
    </row>
    <row r="87" spans="1:1" ht="28.5">
      <c r="A87" s="418" t="s">
        <v>692</v>
      </c>
    </row>
    <row r="88" spans="1:1" ht="32.25" customHeight="1">
      <c r="A88" s="624" t="s">
        <v>693</v>
      </c>
    </row>
    <row r="89" spans="1:1" s="542" customFormat="1" ht="8.1" customHeight="1">
      <c r="A89" s="541"/>
    </row>
    <row r="90" spans="1:1">
      <c r="A90" s="415" t="s">
        <v>434</v>
      </c>
    </row>
    <row r="91" spans="1:1" ht="71.25">
      <c r="A91" s="416" t="s">
        <v>694</v>
      </c>
    </row>
    <row r="92" spans="1:1">
      <c r="A92" s="415" t="s">
        <v>435</v>
      </c>
    </row>
    <row r="93" spans="1:1" ht="85.5">
      <c r="A93" s="416" t="s">
        <v>695</v>
      </c>
    </row>
    <row r="94" spans="1:1">
      <c r="A94" s="415" t="s">
        <v>579</v>
      </c>
    </row>
    <row r="95" spans="1:1" ht="99.75">
      <c r="A95" s="416" t="s">
        <v>590</v>
      </c>
    </row>
    <row r="96" spans="1:1" ht="42.75">
      <c r="A96" s="416" t="s">
        <v>641</v>
      </c>
    </row>
    <row r="97" spans="1:1">
      <c r="A97" s="416" t="s">
        <v>19</v>
      </c>
    </row>
    <row r="98" spans="1:1" ht="42.75">
      <c r="A98" s="416" t="s">
        <v>592</v>
      </c>
    </row>
    <row r="99" spans="1:1" ht="28.5">
      <c r="A99" s="416" t="s">
        <v>642</v>
      </c>
    </row>
    <row r="100" spans="1:1" ht="74.25">
      <c r="A100" s="416" t="s">
        <v>585</v>
      </c>
    </row>
    <row r="101" spans="1:1">
      <c r="A101" s="533" t="s">
        <v>580</v>
      </c>
    </row>
    <row r="102" spans="1:1">
      <c r="A102" s="546" t="s">
        <v>604</v>
      </c>
    </row>
    <row r="103" spans="1:1" ht="129">
      <c r="A103" s="416" t="s">
        <v>508</v>
      </c>
    </row>
    <row r="104" spans="1:1" ht="57.75">
      <c r="A104" s="416" t="s">
        <v>567</v>
      </c>
    </row>
    <row r="105" spans="1:1">
      <c r="A105" s="415" t="s">
        <v>436</v>
      </c>
    </row>
    <row r="106" spans="1:1" ht="123" customHeight="1">
      <c r="A106" s="416" t="s">
        <v>696</v>
      </c>
    </row>
    <row r="107" spans="1:1">
      <c r="A107" s="415" t="s">
        <v>18</v>
      </c>
    </row>
    <row r="108" spans="1:1" ht="42.75">
      <c r="A108" s="420" t="s">
        <v>586</v>
      </c>
    </row>
    <row r="109" spans="1:1">
      <c r="A109" s="415" t="s">
        <v>17</v>
      </c>
    </row>
    <row r="110" spans="1:1" ht="103.5" customHeight="1">
      <c r="A110" s="416" t="s">
        <v>697</v>
      </c>
    </row>
    <row r="111" spans="1:1">
      <c r="A111" s="415" t="s">
        <v>16</v>
      </c>
    </row>
    <row r="112" spans="1:1" ht="114">
      <c r="A112" s="416" t="s">
        <v>587</v>
      </c>
    </row>
    <row r="113" spans="1:1">
      <c r="A113" s="528" t="s">
        <v>591</v>
      </c>
    </row>
    <row r="114" spans="1:1">
      <c r="A114" s="415" t="s">
        <v>605</v>
      </c>
    </row>
    <row r="115" spans="1:1" ht="102.75" customHeight="1">
      <c r="A115" s="419" t="s">
        <v>667</v>
      </c>
    </row>
    <row r="116" spans="1:1" ht="60" customHeight="1">
      <c r="A116" s="419" t="s">
        <v>668</v>
      </c>
    </row>
    <row r="117" spans="1:1" ht="59.25" customHeight="1">
      <c r="A117" s="419" t="s">
        <v>698</v>
      </c>
    </row>
    <row r="118" spans="1:1">
      <c r="A118" s="535" t="s">
        <v>588</v>
      </c>
    </row>
    <row r="119" spans="1:1">
      <c r="A119" s="415" t="s">
        <v>437</v>
      </c>
    </row>
    <row r="120" spans="1:1" ht="44.25" customHeight="1">
      <c r="A120" s="416" t="s">
        <v>699</v>
      </c>
    </row>
    <row r="121" spans="1:1" ht="28.5">
      <c r="A121" s="416" t="s">
        <v>661</v>
      </c>
    </row>
    <row r="122" spans="1:1">
      <c r="A122" s="415" t="s">
        <v>438</v>
      </c>
    </row>
    <row r="123" spans="1:1" ht="28.5">
      <c r="A123" s="416" t="s">
        <v>662</v>
      </c>
    </row>
    <row r="124" spans="1:1">
      <c r="A124" s="415" t="s">
        <v>439</v>
      </c>
    </row>
    <row r="125" spans="1:1" ht="28.5">
      <c r="A125" s="416" t="s">
        <v>663</v>
      </c>
    </row>
    <row r="126" spans="1:1">
      <c r="A126" s="415" t="s">
        <v>440</v>
      </c>
    </row>
    <row r="127" spans="1:1" ht="28.5">
      <c r="A127" s="416" t="s">
        <v>700</v>
      </c>
    </row>
    <row r="128" spans="1:1">
      <c r="A128" s="415" t="s">
        <v>15</v>
      </c>
    </row>
    <row r="129" spans="1:1" ht="43.5">
      <c r="A129" s="420" t="s">
        <v>568</v>
      </c>
    </row>
    <row r="130" spans="1:1" ht="29.25">
      <c r="A130" s="420" t="s">
        <v>569</v>
      </c>
    </row>
    <row r="131" spans="1:1" ht="29.25">
      <c r="A131" s="420" t="s">
        <v>570</v>
      </c>
    </row>
    <row r="132" spans="1:1" ht="29.25">
      <c r="A132" s="420" t="s">
        <v>571</v>
      </c>
    </row>
    <row r="133" spans="1:1" ht="29.25">
      <c r="A133" s="420" t="s">
        <v>572</v>
      </c>
    </row>
    <row r="134" spans="1:1" ht="15.75" customHeight="1">
      <c r="A134" s="420" t="s">
        <v>573</v>
      </c>
    </row>
    <row r="135" spans="1:1" ht="42.75">
      <c r="A135" s="420" t="s">
        <v>574</v>
      </c>
    </row>
    <row r="136" spans="1:1">
      <c r="A136" s="420" t="s">
        <v>701</v>
      </c>
    </row>
    <row r="137" spans="1:1">
      <c r="A137" s="416"/>
    </row>
    <row r="138" spans="1:1">
      <c r="A138" s="528" t="s">
        <v>581</v>
      </c>
    </row>
    <row r="139" spans="1:1">
      <c r="A139" s="416"/>
    </row>
    <row r="140" spans="1:1">
      <c r="A140" s="416"/>
    </row>
    <row r="141" spans="1:1">
      <c r="A141" s="416"/>
    </row>
    <row r="142" spans="1:1">
      <c r="A142" s="532"/>
    </row>
  </sheetData>
  <sheetProtection password="C830" sheet="1" objects="1" scenarios="1"/>
  <printOptions horizontalCentered="1"/>
  <pageMargins left="0.5" right="0.5" top="0.75" bottom="0.5" header="0.3" footer="0.3"/>
  <pageSetup scale="94" orientation="portrait" r:id="rId1"/>
  <rowBreaks count="6" manualBreakCount="6">
    <brk id="21" man="1"/>
    <brk id="41" man="1"/>
    <brk id="55" man="1"/>
    <brk id="83" man="1"/>
    <brk id="101" man="1"/>
    <brk id="11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IV52"/>
  <sheetViews>
    <sheetView showGridLines="0" view="pageBreakPreview" zoomScale="85" zoomScaleNormal="100" zoomScaleSheetLayoutView="85" workbookViewId="0">
      <selection activeCell="C4" sqref="C4"/>
    </sheetView>
  </sheetViews>
  <sheetFormatPr defaultRowHeight="15"/>
  <cols>
    <col min="1" max="1" width="3.5703125" style="42" bestFit="1" customWidth="1"/>
    <col min="2" max="2" width="5.85546875" style="600" customWidth="1"/>
    <col min="3" max="3" width="62.5703125" style="42" customWidth="1"/>
    <col min="4" max="4" width="10.85546875" style="42" customWidth="1"/>
    <col min="5" max="5" width="14.85546875" style="42" customWidth="1"/>
    <col min="6" max="6" width="13.42578125" style="42" customWidth="1"/>
    <col min="7" max="7" width="18.28515625" style="42" customWidth="1"/>
    <col min="8" max="8" width="16.42578125" style="42" customWidth="1"/>
    <col min="9" max="9" width="0.85546875" style="272" customWidth="1"/>
    <col min="10" max="10" width="3.28515625" style="64" customWidth="1"/>
    <col min="11" max="11" width="3.140625" style="64" customWidth="1"/>
    <col min="12" max="16384" width="9.140625" style="42"/>
  </cols>
  <sheetData>
    <row r="1" spans="1:256" ht="24.95" customHeight="1">
      <c r="A1" s="428"/>
      <c r="B1" s="587"/>
      <c r="C1" s="1287" t="s">
        <v>468</v>
      </c>
      <c r="D1" s="1287"/>
      <c r="E1" s="1287"/>
      <c r="F1" s="1287"/>
      <c r="G1" s="1287"/>
      <c r="H1" s="1287"/>
      <c r="J1" s="453">
        <v>2</v>
      </c>
      <c r="K1" s="451">
        <v>1</v>
      </c>
    </row>
    <row r="2" spans="1:256" ht="83.25" customHeight="1">
      <c r="A2" s="428"/>
      <c r="B2" s="587"/>
      <c r="C2" s="717" t="s">
        <v>702</v>
      </c>
      <c r="D2" s="716" t="s">
        <v>703</v>
      </c>
      <c r="E2" s="716" t="s">
        <v>704</v>
      </c>
      <c r="F2" s="716" t="s">
        <v>705</v>
      </c>
      <c r="G2" s="716" t="s">
        <v>706</v>
      </c>
      <c r="H2" s="716" t="s">
        <v>707</v>
      </c>
      <c r="J2" s="452" t="s">
        <v>45</v>
      </c>
    </row>
    <row r="3" spans="1:256" ht="20.100000000000001" customHeight="1">
      <c r="B3" s="587">
        <v>3</v>
      </c>
      <c r="C3" s="718" t="s">
        <v>760</v>
      </c>
      <c r="D3" s="260"/>
      <c r="E3" s="262"/>
      <c r="F3" s="262"/>
      <c r="G3" s="262"/>
      <c r="H3" s="519">
        <f t="shared" ref="H3:H15" si="0">SUM(E3+F3-G3)</f>
        <v>0</v>
      </c>
      <c r="J3" s="1190" t="str">
        <f>IF(Cover!A1&gt;0, Cover!A1, "")</f>
        <v>EMC of St. Charles County, LLC</v>
      </c>
      <c r="K3" s="80"/>
    </row>
    <row r="4" spans="1:256" ht="20.100000000000001" customHeight="1">
      <c r="B4" s="587">
        <v>4</v>
      </c>
      <c r="C4" s="689"/>
      <c r="D4" s="260"/>
      <c r="E4" s="262"/>
      <c r="F4" s="262"/>
      <c r="G4" s="262"/>
      <c r="H4" s="519">
        <f t="shared" si="0"/>
        <v>0</v>
      </c>
      <c r="J4" s="1062"/>
      <c r="K4" s="80"/>
    </row>
    <row r="5" spans="1:256" ht="20.100000000000001" customHeight="1">
      <c r="B5" s="587">
        <v>5</v>
      </c>
      <c r="C5" s="689"/>
      <c r="D5" s="260"/>
      <c r="E5" s="262"/>
      <c r="F5" s="262"/>
      <c r="G5" s="262"/>
      <c r="H5" s="519">
        <f t="shared" si="0"/>
        <v>0</v>
      </c>
      <c r="J5" s="1062"/>
      <c r="K5" s="80"/>
    </row>
    <row r="6" spans="1:256" ht="20.100000000000001" customHeight="1">
      <c r="B6" s="587">
        <v>6</v>
      </c>
      <c r="C6" s="689"/>
      <c r="D6" s="260"/>
      <c r="E6" s="262"/>
      <c r="F6" s="262"/>
      <c r="G6" s="262"/>
      <c r="H6" s="519">
        <f t="shared" si="0"/>
        <v>0</v>
      </c>
      <c r="J6" s="1062"/>
      <c r="K6" s="80"/>
    </row>
    <row r="7" spans="1:256" ht="20.100000000000001" customHeight="1">
      <c r="B7" s="587">
        <v>7</v>
      </c>
      <c r="C7" s="689"/>
      <c r="D7" s="260"/>
      <c r="E7" s="262"/>
      <c r="F7" s="262"/>
      <c r="G7" s="262"/>
      <c r="H7" s="519">
        <f t="shared" si="0"/>
        <v>0</v>
      </c>
      <c r="J7" s="1062"/>
      <c r="K7" s="80"/>
    </row>
    <row r="8" spans="1:256" ht="20.100000000000001" customHeight="1">
      <c r="B8" s="587">
        <v>8</v>
      </c>
      <c r="C8" s="689"/>
      <c r="D8" s="260"/>
      <c r="E8" s="262"/>
      <c r="F8" s="262"/>
      <c r="G8" s="262"/>
      <c r="H8" s="519">
        <f t="shared" si="0"/>
        <v>0</v>
      </c>
      <c r="J8" s="1062"/>
      <c r="K8" s="80"/>
    </row>
    <row r="9" spans="1:256" ht="20.100000000000001" customHeight="1">
      <c r="B9" s="587">
        <v>9</v>
      </c>
      <c r="C9" s="689"/>
      <c r="D9" s="260"/>
      <c r="E9" s="262"/>
      <c r="F9" s="262"/>
      <c r="G9" s="262"/>
      <c r="H9" s="519">
        <f t="shared" si="0"/>
        <v>0</v>
      </c>
      <c r="J9" s="1062"/>
      <c r="K9" s="80"/>
    </row>
    <row r="10" spans="1:256" ht="20.100000000000001" customHeight="1">
      <c r="B10" s="587">
        <v>10</v>
      </c>
      <c r="C10" s="689"/>
      <c r="D10" s="260"/>
      <c r="E10" s="262"/>
      <c r="F10" s="262"/>
      <c r="G10" s="262"/>
      <c r="H10" s="519">
        <f t="shared" si="0"/>
        <v>0</v>
      </c>
      <c r="J10" s="1062"/>
      <c r="K10" s="80"/>
    </row>
    <row r="11" spans="1:256" ht="20.100000000000001" customHeight="1">
      <c r="B11" s="587">
        <v>11</v>
      </c>
      <c r="C11" s="689"/>
      <c r="D11" s="260"/>
      <c r="E11" s="262"/>
      <c r="F11" s="262"/>
      <c r="G11" s="262"/>
      <c r="H11" s="519">
        <f t="shared" si="0"/>
        <v>0</v>
      </c>
      <c r="J11" s="1062"/>
      <c r="K11" s="80"/>
    </row>
    <row r="12" spans="1:256" ht="20.100000000000001" customHeight="1">
      <c r="B12" s="587">
        <v>12</v>
      </c>
      <c r="C12" s="689"/>
      <c r="D12" s="260"/>
      <c r="E12" s="262"/>
      <c r="F12" s="262"/>
      <c r="G12" s="262"/>
      <c r="H12" s="519">
        <f t="shared" si="0"/>
        <v>0</v>
      </c>
      <c r="J12" s="1062"/>
      <c r="K12" s="80"/>
    </row>
    <row r="13" spans="1:256" ht="20.100000000000001" customHeight="1">
      <c r="B13" s="587">
        <v>13</v>
      </c>
      <c r="C13" s="689"/>
      <c r="D13" s="260"/>
      <c r="E13" s="262"/>
      <c r="F13" s="262"/>
      <c r="G13" s="262"/>
      <c r="H13" s="519">
        <f t="shared" si="0"/>
        <v>0</v>
      </c>
      <c r="J13" s="1062"/>
      <c r="K13" s="80"/>
      <c r="IV13" s="180"/>
    </row>
    <row r="14" spans="1:256" ht="20.100000000000001" customHeight="1">
      <c r="B14" s="587">
        <v>14</v>
      </c>
      <c r="C14" s="689"/>
      <c r="D14" s="260"/>
      <c r="E14" s="262"/>
      <c r="F14" s="262"/>
      <c r="G14" s="262"/>
      <c r="H14" s="519">
        <f t="shared" si="0"/>
        <v>0</v>
      </c>
      <c r="J14" s="1062"/>
      <c r="K14" s="80"/>
    </row>
    <row r="15" spans="1:256" ht="20.100000000000001" customHeight="1">
      <c r="B15" s="587">
        <v>15</v>
      </c>
      <c r="C15" s="689"/>
      <c r="D15" s="261"/>
      <c r="E15" s="262"/>
      <c r="F15" s="262"/>
      <c r="G15" s="262"/>
      <c r="H15" s="520">
        <f t="shared" si="0"/>
        <v>0</v>
      </c>
      <c r="J15" s="1062"/>
      <c r="K15" s="80"/>
    </row>
    <row r="16" spans="1:256" ht="20.100000000000001" customHeight="1">
      <c r="B16" s="587">
        <v>16</v>
      </c>
      <c r="C16" s="698" t="s">
        <v>279</v>
      </c>
      <c r="D16" s="858"/>
      <c r="E16" s="688">
        <f>SUM(E3:E15)</f>
        <v>0</v>
      </c>
      <c r="F16" s="688">
        <f>SUM(F3:F15)</f>
        <v>0</v>
      </c>
      <c r="G16" s="688">
        <f>SUM(G3:G15)</f>
        <v>0</v>
      </c>
      <c r="H16" s="859">
        <f>SUM(H3:H15)</f>
        <v>0</v>
      </c>
      <c r="J16" s="1062"/>
      <c r="K16" s="80"/>
    </row>
    <row r="17" spans="1:11" ht="24.95" customHeight="1">
      <c r="A17" s="428"/>
      <c r="B17" s="587"/>
      <c r="C17" s="1287" t="s">
        <v>469</v>
      </c>
      <c r="D17" s="1287"/>
      <c r="E17" s="1287"/>
      <c r="F17" s="1287"/>
      <c r="G17" s="1287"/>
      <c r="H17" s="1287"/>
      <c r="J17" s="1062"/>
      <c r="K17" s="1042" t="s">
        <v>46</v>
      </c>
    </row>
    <row r="18" spans="1:11" ht="13.5" customHeight="1">
      <c r="A18" s="428"/>
      <c r="B18" s="587"/>
      <c r="C18" s="1298" t="s">
        <v>708</v>
      </c>
      <c r="D18" s="1059" t="s">
        <v>709</v>
      </c>
      <c r="E18" s="1059" t="s">
        <v>710</v>
      </c>
      <c r="F18" s="1059" t="s">
        <v>711</v>
      </c>
      <c r="G18" s="1059" t="s">
        <v>712</v>
      </c>
      <c r="H18" s="1300"/>
      <c r="J18" s="1062"/>
      <c r="K18" s="1042"/>
    </row>
    <row r="19" spans="1:11" ht="59.25" customHeight="1">
      <c r="B19" s="587"/>
      <c r="C19" s="1299"/>
      <c r="D19" s="1301"/>
      <c r="E19" s="1061"/>
      <c r="F19" s="1061"/>
      <c r="G19" s="1061"/>
      <c r="H19" s="1300"/>
      <c r="J19" s="1062"/>
      <c r="K19" s="1042"/>
    </row>
    <row r="20" spans="1:11" ht="15" customHeight="1">
      <c r="B20" s="587"/>
      <c r="C20" s="852" t="s">
        <v>716</v>
      </c>
      <c r="D20" s="719"/>
      <c r="E20" s="719"/>
      <c r="F20" s="719"/>
      <c r="G20" s="719"/>
      <c r="H20" s="263"/>
      <c r="J20" s="1062"/>
      <c r="K20" s="1042"/>
    </row>
    <row r="21" spans="1:11" ht="20.100000000000001" customHeight="1">
      <c r="A21" s="428"/>
      <c r="B21" s="587">
        <v>15</v>
      </c>
      <c r="C21" s="689"/>
      <c r="D21" s="521"/>
      <c r="E21" s="521"/>
      <c r="F21" s="521"/>
      <c r="G21" s="519">
        <f>SUM(D21+E21-F21)</f>
        <v>0</v>
      </c>
      <c r="H21" s="263"/>
      <c r="J21" s="1062"/>
      <c r="K21" s="1042"/>
    </row>
    <row r="22" spans="1:11" s="153" customFormat="1" ht="20.100000000000001" customHeight="1">
      <c r="A22" s="64"/>
      <c r="B22" s="587">
        <f>B21+1</f>
        <v>16</v>
      </c>
      <c r="C22" s="689"/>
      <c r="D22" s="521"/>
      <c r="E22" s="521"/>
      <c r="F22" s="521"/>
      <c r="G22" s="519">
        <f>SUM(D22+E22-F22)</f>
        <v>0</v>
      </c>
      <c r="H22" s="263"/>
      <c r="I22" s="272"/>
      <c r="J22" s="1062"/>
      <c r="K22" s="1042"/>
    </row>
    <row r="23" spans="1:11" s="153" customFormat="1" ht="20.100000000000001" customHeight="1">
      <c r="A23" s="64"/>
      <c r="B23" s="587">
        <f>B22+1</f>
        <v>17</v>
      </c>
      <c r="C23" s="689"/>
      <c r="D23" s="521"/>
      <c r="E23" s="521"/>
      <c r="F23" s="521"/>
      <c r="G23" s="519">
        <f>SUM(D23+E23-F23)</f>
        <v>0</v>
      </c>
      <c r="H23" s="263"/>
      <c r="I23" s="272"/>
      <c r="J23" s="1062"/>
      <c r="K23" s="1042"/>
    </row>
    <row r="24" spans="1:11" s="153" customFormat="1" ht="20.100000000000001" customHeight="1">
      <c r="A24" s="64"/>
      <c r="B24" s="587">
        <f>B23+1</f>
        <v>18</v>
      </c>
      <c r="C24" s="689"/>
      <c r="D24" s="521"/>
      <c r="E24" s="521"/>
      <c r="F24" s="521"/>
      <c r="G24" s="519">
        <f>SUM(D24+E24-F24)</f>
        <v>0</v>
      </c>
      <c r="H24" s="263"/>
      <c r="I24" s="272"/>
      <c r="J24" s="1062"/>
      <c r="K24" s="1042"/>
    </row>
    <row r="25" spans="1:11" s="153" customFormat="1" ht="15" customHeight="1">
      <c r="A25" s="64"/>
      <c r="B25" s="587"/>
      <c r="C25" s="683" t="s">
        <v>717</v>
      </c>
      <c r="D25" s="522"/>
      <c r="E25" s="522"/>
      <c r="F25" s="522"/>
      <c r="G25" s="522"/>
      <c r="H25" s="263"/>
      <c r="I25" s="272"/>
      <c r="J25" s="1062"/>
      <c r="K25" s="1042"/>
    </row>
    <row r="26" spans="1:11" s="153" customFormat="1" ht="20.100000000000001" customHeight="1">
      <c r="A26" s="64"/>
      <c r="B26" s="587">
        <f>B24+1</f>
        <v>19</v>
      </c>
      <c r="C26" s="689"/>
      <c r="D26" s="523"/>
      <c r="E26" s="523"/>
      <c r="F26" s="523"/>
      <c r="G26" s="519">
        <f>SUM(D26+E26-F26)</f>
        <v>0</v>
      </c>
      <c r="H26" s="263"/>
      <c r="I26" s="272"/>
      <c r="J26" s="1062"/>
      <c r="K26" s="1042"/>
    </row>
    <row r="27" spans="1:11" s="153" customFormat="1" ht="20.100000000000001" customHeight="1">
      <c r="A27" s="64"/>
      <c r="B27" s="587">
        <f>B26+1</f>
        <v>20</v>
      </c>
      <c r="C27" s="689"/>
      <c r="D27" s="523"/>
      <c r="E27" s="523"/>
      <c r="F27" s="523"/>
      <c r="G27" s="519">
        <f>SUM(D27+E27-F27)</f>
        <v>0</v>
      </c>
      <c r="H27" s="263"/>
      <c r="I27" s="272"/>
      <c r="J27" s="1062"/>
      <c r="K27" s="1042"/>
    </row>
    <row r="28" spans="1:11" s="153" customFormat="1" ht="20.100000000000001" customHeight="1">
      <c r="A28" s="64"/>
      <c r="B28" s="587">
        <f>B27+1</f>
        <v>21</v>
      </c>
      <c r="C28" s="689"/>
      <c r="D28" s="523"/>
      <c r="E28" s="523"/>
      <c r="F28" s="523"/>
      <c r="G28" s="519">
        <f>SUM(D28+E28-F28)</f>
        <v>0</v>
      </c>
      <c r="H28" s="263"/>
      <c r="I28" s="272"/>
      <c r="J28" s="1062"/>
      <c r="K28" s="1042"/>
    </row>
    <row r="29" spans="1:11" s="153" customFormat="1" ht="20.100000000000001" customHeight="1">
      <c r="A29" s="1185" t="s">
        <v>278</v>
      </c>
      <c r="B29" s="587">
        <f>B28+1</f>
        <v>22</v>
      </c>
      <c r="C29" s="689"/>
      <c r="D29" s="524"/>
      <c r="E29" s="524"/>
      <c r="F29" s="524"/>
      <c r="G29" s="519">
        <f>SUM(D29+E29-F29)</f>
        <v>0</v>
      </c>
      <c r="H29" s="263"/>
      <c r="I29" s="272"/>
      <c r="J29" s="1062"/>
      <c r="K29" s="1042"/>
    </row>
    <row r="30" spans="1:11" s="153" customFormat="1" ht="20.100000000000001" customHeight="1">
      <c r="A30" s="1185"/>
      <c r="B30" s="587">
        <f>B29+1</f>
        <v>23</v>
      </c>
      <c r="C30" s="720" t="s">
        <v>277</v>
      </c>
      <c r="D30" s="688">
        <f>SUM(D21:D29)</f>
        <v>0</v>
      </c>
      <c r="E30" s="688">
        <f>SUM(E21:E29)</f>
        <v>0</v>
      </c>
      <c r="F30" s="688">
        <f>SUM(F21:F29)</f>
        <v>0</v>
      </c>
      <c r="G30" s="688">
        <f>SUM(G21:G29)</f>
        <v>0</v>
      </c>
      <c r="H30" s="263"/>
      <c r="I30" s="272"/>
      <c r="J30" s="1062"/>
      <c r="K30" s="1302">
        <f>IF(Cover!D13&gt;0, Cover!D13, "")</f>
        <v>2014</v>
      </c>
    </row>
    <row r="31" spans="1:11" s="153" customFormat="1" ht="6" customHeight="1">
      <c r="A31" s="1185"/>
      <c r="B31" s="583"/>
      <c r="C31" s="1283"/>
      <c r="D31" s="1283"/>
      <c r="E31" s="1283"/>
      <c r="F31" s="1283"/>
      <c r="G31" s="1283"/>
      <c r="H31" s="1283"/>
      <c r="I31" s="321"/>
      <c r="J31" s="1062"/>
      <c r="K31" s="1303"/>
    </row>
    <row r="32" spans="1:11">
      <c r="A32" s="1185"/>
      <c r="B32" s="598"/>
      <c r="C32" s="371" t="s">
        <v>26</v>
      </c>
      <c r="D32" s="428"/>
      <c r="E32" s="66"/>
      <c r="F32" s="66"/>
      <c r="G32" s="433"/>
      <c r="H32" s="332"/>
      <c r="I32" s="78"/>
      <c r="J32" s="42"/>
      <c r="K32" s="42"/>
    </row>
    <row r="33" spans="1:11" s="43" customFormat="1" ht="13.5" customHeight="1">
      <c r="A33" s="428"/>
      <c r="B33" s="587"/>
      <c r="C33" s="428"/>
      <c r="D33" s="428"/>
      <c r="E33" s="428"/>
      <c r="F33" s="428"/>
      <c r="G33" s="891" t="s">
        <v>2</v>
      </c>
      <c r="H33" s="891"/>
      <c r="I33" s="66"/>
      <c r="J33" s="64"/>
      <c r="K33" s="170"/>
    </row>
    <row r="34" spans="1:11" s="43" customFormat="1">
      <c r="A34" s="102"/>
      <c r="B34" s="599"/>
      <c r="I34" s="285"/>
      <c r="J34" s="44"/>
      <c r="K34" s="101"/>
    </row>
    <row r="35" spans="1:11" s="43" customFormat="1" ht="12" customHeight="1">
      <c r="B35" s="599"/>
      <c r="I35" s="285"/>
      <c r="J35" s="44"/>
      <c r="K35" s="44"/>
    </row>
    <row r="36" spans="1:11" s="43" customFormat="1">
      <c r="B36" s="599"/>
      <c r="I36" s="285"/>
      <c r="J36" s="44"/>
      <c r="K36" s="44"/>
    </row>
    <row r="37" spans="1:11" s="43" customFormat="1">
      <c r="B37" s="599"/>
      <c r="I37" s="285"/>
      <c r="J37" s="44"/>
      <c r="K37" s="44"/>
    </row>
    <row r="38" spans="1:11" s="43" customFormat="1">
      <c r="B38" s="599"/>
      <c r="I38" s="285"/>
      <c r="J38" s="44"/>
      <c r="K38" s="44"/>
    </row>
    <row r="39" spans="1:11" s="43" customFormat="1">
      <c r="B39" s="599"/>
      <c r="I39" s="285"/>
      <c r="J39" s="44"/>
      <c r="K39" s="44"/>
    </row>
    <row r="40" spans="1:11" s="43" customFormat="1">
      <c r="B40" s="599"/>
      <c r="I40" s="285"/>
      <c r="J40" s="44"/>
      <c r="K40" s="44"/>
    </row>
    <row r="50" spans="7:7">
      <c r="G50" s="3"/>
    </row>
    <row r="51" spans="7:7">
      <c r="G51" s="3" t="s">
        <v>1</v>
      </c>
    </row>
    <row r="52" spans="7:7">
      <c r="G52" s="3" t="s">
        <v>0</v>
      </c>
    </row>
  </sheetData>
  <sheetProtection password="C830" sheet="1" objects="1" scenarios="1"/>
  <mergeCells count="14">
    <mergeCell ref="A29:A32"/>
    <mergeCell ref="C31:H31"/>
    <mergeCell ref="G33:H33"/>
    <mergeCell ref="C17:H17"/>
    <mergeCell ref="C1:H1"/>
    <mergeCell ref="J3:J31"/>
    <mergeCell ref="K17:K29"/>
    <mergeCell ref="C18:C19"/>
    <mergeCell ref="H18:H19"/>
    <mergeCell ref="D18:D19"/>
    <mergeCell ref="E18:E19"/>
    <mergeCell ref="F18:F19"/>
    <mergeCell ref="G18:G19"/>
    <mergeCell ref="K30:K31"/>
  </mergeCells>
  <dataValidations xWindow="884" yWindow="631" count="1">
    <dataValidation allowBlank="1" showInputMessage="1" prompt="This field is to be used when filing under seal." sqref="G50:G53"/>
  </dataValidations>
  <printOptions verticalCentered="1"/>
  <pageMargins left="0.45" right="0.45" top="0.25" bottom="0.3" header="0.3" footer="0.25"/>
  <pageSetup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Drop Down 2">
              <controlPr defaultSize="0" autoLine="0" autoPict="0">
                <anchor>
                  <from>
                    <xdr:col>6</xdr:col>
                    <xdr:colOff>371475</xdr:colOff>
                    <xdr:row>30</xdr:row>
                    <xdr:rowOff>66675</xdr:rowOff>
                  </from>
                  <to>
                    <xdr:col>7</xdr:col>
                    <xdr:colOff>762000</xdr:colOff>
                    <xdr:row>32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D46"/>
  <sheetViews>
    <sheetView showGridLines="0" view="pageBreakPreview" topLeftCell="A16" zoomScale="130" zoomScaleNormal="100" zoomScaleSheetLayoutView="130" workbookViewId="0">
      <selection activeCell="D17" sqref="D17"/>
    </sheetView>
  </sheetViews>
  <sheetFormatPr defaultColWidth="11.42578125" defaultRowHeight="15"/>
  <cols>
    <col min="1" max="1" width="3.42578125" style="14" bestFit="1" customWidth="1"/>
    <col min="2" max="2" width="15.140625" style="42" customWidth="1"/>
    <col min="3" max="3" width="51.28515625" style="42" customWidth="1"/>
    <col min="4" max="4" width="22.28515625" style="42" customWidth="1"/>
    <col min="5" max="16384" width="11.42578125" style="42"/>
  </cols>
  <sheetData>
    <row r="1" spans="1:4">
      <c r="A1" s="14">
        <v>1</v>
      </c>
      <c r="C1" s="210" t="s">
        <v>46</v>
      </c>
      <c r="D1" s="574">
        <f>IF(Cover!D13&gt;0, Cover!D13, "")</f>
        <v>2014</v>
      </c>
    </row>
    <row r="2" spans="1:4">
      <c r="A2" s="14">
        <v>2</v>
      </c>
      <c r="B2" s="193" t="s">
        <v>45</v>
      </c>
      <c r="C2" s="1070" t="str">
        <f>IF(Cover!A1&gt;0, Cover!A1, "")</f>
        <v>EMC of St. Charles County, LLC</v>
      </c>
      <c r="D2" s="1070"/>
    </row>
    <row r="3" spans="1:4">
      <c r="B3" s="884"/>
      <c r="C3" s="884"/>
      <c r="D3" s="884"/>
    </row>
    <row r="4" spans="1:4">
      <c r="B4" s="1073" t="s">
        <v>284</v>
      </c>
      <c r="C4" s="1073"/>
      <c r="D4" s="1073"/>
    </row>
    <row r="5" spans="1:4" ht="45.75" customHeight="1">
      <c r="B5" s="1304" t="s">
        <v>368</v>
      </c>
      <c r="C5" s="1305"/>
      <c r="D5" s="726" t="s">
        <v>66</v>
      </c>
    </row>
    <row r="6" spans="1:4" ht="24.95" customHeight="1">
      <c r="A6" s="14">
        <v>3</v>
      </c>
      <c r="B6" s="1131" t="s">
        <v>410</v>
      </c>
      <c r="C6" s="996"/>
      <c r="D6" s="722">
        <f>'Page S-2 '!G35</f>
        <v>10950</v>
      </c>
    </row>
    <row r="7" spans="1:4" ht="20.100000000000001" customHeight="1">
      <c r="B7" s="1116" t="s">
        <v>130</v>
      </c>
      <c r="C7" s="915"/>
      <c r="D7" s="721"/>
    </row>
    <row r="8" spans="1:4" ht="24.95" customHeight="1">
      <c r="A8" s="14">
        <v>4</v>
      </c>
      <c r="B8" s="997" t="s">
        <v>411</v>
      </c>
      <c r="C8" s="915"/>
      <c r="D8" s="722">
        <f>'Page 6 '!E23</f>
        <v>0</v>
      </c>
    </row>
    <row r="9" spans="1:4" ht="24.95" customHeight="1">
      <c r="A9" s="14">
        <v>5</v>
      </c>
      <c r="B9" s="997" t="s">
        <v>129</v>
      </c>
      <c r="C9" s="915"/>
      <c r="D9" s="723"/>
    </row>
    <row r="10" spans="1:4" ht="24.95" customHeight="1">
      <c r="A10" s="14">
        <v>6</v>
      </c>
      <c r="B10" s="997" t="s">
        <v>128</v>
      </c>
      <c r="C10" s="915"/>
      <c r="D10" s="723"/>
    </row>
    <row r="11" spans="1:4" ht="24.95" customHeight="1">
      <c r="A11" s="14">
        <v>7</v>
      </c>
      <c r="B11" s="997" t="s">
        <v>283</v>
      </c>
      <c r="C11" s="915"/>
      <c r="D11" s="722">
        <f>'Page S-3 '!E18</f>
        <v>95059.41</v>
      </c>
    </row>
    <row r="12" spans="1:4" ht="24.95" customHeight="1">
      <c r="A12" s="14">
        <v>8</v>
      </c>
      <c r="B12" s="997" t="s">
        <v>126</v>
      </c>
      <c r="C12" s="915"/>
      <c r="D12" s="723"/>
    </row>
    <row r="13" spans="1:4" ht="24.95" customHeight="1">
      <c r="A13" s="14">
        <v>9</v>
      </c>
      <c r="B13" s="997" t="s">
        <v>125</v>
      </c>
      <c r="C13" s="915"/>
      <c r="D13" s="723"/>
    </row>
    <row r="14" spans="1:4" ht="24.95" customHeight="1">
      <c r="A14" s="14">
        <v>10</v>
      </c>
      <c r="B14" s="997" t="s">
        <v>124</v>
      </c>
      <c r="C14" s="915"/>
      <c r="D14" s="723"/>
    </row>
    <row r="15" spans="1:4" ht="24.95" customHeight="1">
      <c r="A15" s="14">
        <v>11</v>
      </c>
      <c r="B15" s="997" t="s">
        <v>282</v>
      </c>
      <c r="C15" s="915"/>
      <c r="D15" s="723"/>
    </row>
    <row r="16" spans="1:4" ht="24.95" customHeight="1">
      <c r="A16" s="14">
        <v>12</v>
      </c>
      <c r="B16" s="997" t="s">
        <v>123</v>
      </c>
      <c r="C16" s="915"/>
      <c r="D16" s="723"/>
    </row>
    <row r="17" spans="1:4" ht="24.95" customHeight="1">
      <c r="A17" s="14">
        <v>13</v>
      </c>
      <c r="B17" s="997" t="s">
        <v>412</v>
      </c>
      <c r="C17" s="915"/>
      <c r="D17" s="722">
        <f>'Page 7'!E24</f>
        <v>27600</v>
      </c>
    </row>
    <row r="18" spans="1:4" ht="24.95" customHeight="1">
      <c r="A18" s="14">
        <v>14</v>
      </c>
      <c r="B18" s="997" t="s">
        <v>122</v>
      </c>
      <c r="C18" s="915"/>
      <c r="D18" s="723">
        <v>77.55</v>
      </c>
    </row>
    <row r="19" spans="1:4" ht="24.95" customHeight="1">
      <c r="A19" s="14">
        <v>15</v>
      </c>
      <c r="B19" s="997" t="s">
        <v>413</v>
      </c>
      <c r="C19" s="915"/>
      <c r="D19" s="722">
        <f>'Page S-4'!N50</f>
        <v>0</v>
      </c>
    </row>
    <row r="20" spans="1:4" ht="24.95" customHeight="1">
      <c r="A20" s="14">
        <v>16</v>
      </c>
      <c r="B20" s="997" t="s">
        <v>414</v>
      </c>
      <c r="C20" s="915"/>
      <c r="D20" s="722">
        <f>-(IF('Page 8'!D57=2,'Page 8'!E34,IF('Page 8'!D57=3,'Page 8'!E41,0)))</f>
        <v>0</v>
      </c>
    </row>
    <row r="21" spans="1:4" ht="24.95" customHeight="1">
      <c r="A21" s="14">
        <v>17</v>
      </c>
      <c r="B21" s="997" t="s">
        <v>121</v>
      </c>
      <c r="C21" s="915"/>
      <c r="D21" s="723"/>
    </row>
    <row r="22" spans="1:4" ht="24.95" customHeight="1">
      <c r="A22" s="14">
        <v>18</v>
      </c>
      <c r="B22" s="997" t="s">
        <v>281</v>
      </c>
      <c r="C22" s="915"/>
      <c r="D22" s="722">
        <f>'Page S-3 '!E28</f>
        <v>11481.33</v>
      </c>
    </row>
    <row r="23" spans="1:4" ht="24.95" customHeight="1">
      <c r="A23" s="14">
        <v>19</v>
      </c>
      <c r="B23" s="997" t="s">
        <v>415</v>
      </c>
      <c r="C23" s="915"/>
      <c r="D23" s="722">
        <f>'Page 9'!N11</f>
        <v>0</v>
      </c>
    </row>
    <row r="24" spans="1:4" ht="24.95" customHeight="1">
      <c r="A24" s="14">
        <v>20</v>
      </c>
      <c r="B24" s="997" t="s">
        <v>280</v>
      </c>
      <c r="C24" s="915"/>
      <c r="D24" s="723"/>
    </row>
    <row r="25" spans="1:4" ht="24.95" customHeight="1">
      <c r="A25" s="14">
        <v>21</v>
      </c>
      <c r="B25" s="1078" t="s">
        <v>119</v>
      </c>
      <c r="C25" s="915"/>
      <c r="D25" s="724">
        <f>SUM(D8:D24)</f>
        <v>134218.29</v>
      </c>
    </row>
    <row r="26" spans="1:4" ht="24.95" customHeight="1" thickBot="1">
      <c r="A26" s="613">
        <v>22</v>
      </c>
      <c r="B26" s="1117" t="s">
        <v>657</v>
      </c>
      <c r="C26" s="1119"/>
      <c r="D26" s="725">
        <f>D6-D25</f>
        <v>-123268.29000000001</v>
      </c>
    </row>
    <row r="27" spans="1:4" ht="15" customHeight="1" thickTop="1">
      <c r="A27" s="31"/>
      <c r="B27" s="314"/>
      <c r="C27" s="314"/>
      <c r="D27" s="103"/>
    </row>
    <row r="28" spans="1:4" s="43" customFormat="1" ht="12.75" customHeight="1">
      <c r="A28" s="320"/>
      <c r="B28" s="312"/>
      <c r="C28" s="153"/>
      <c r="D28" s="212"/>
    </row>
    <row r="29" spans="1:4" s="43" customFormat="1">
      <c r="A29" s="395"/>
      <c r="B29" s="959" t="s">
        <v>54</v>
      </c>
      <c r="C29" s="1020"/>
      <c r="D29" s="42"/>
    </row>
    <row r="30" spans="1:4" s="43" customFormat="1">
      <c r="A30" s="393"/>
      <c r="B30" s="371" t="s">
        <v>26</v>
      </c>
      <c r="C30" s="213"/>
      <c r="D30" s="95" t="s">
        <v>2</v>
      </c>
    </row>
    <row r="31" spans="1:4" s="43" customFormat="1">
      <c r="A31" s="251"/>
      <c r="B31" s="42"/>
      <c r="C31" s="250"/>
      <c r="D31" s="42"/>
    </row>
    <row r="32" spans="1:4" s="43" customFormat="1" ht="7.5" customHeight="1">
      <c r="A32" s="251"/>
      <c r="B32" s="42"/>
      <c r="C32" s="66"/>
      <c r="D32" s="42"/>
    </row>
    <row r="33" spans="1:4" s="43" customFormat="1">
      <c r="A33" s="251"/>
      <c r="B33" s="42"/>
      <c r="C33" s="42"/>
      <c r="D33" s="42"/>
    </row>
    <row r="34" spans="1:4" s="43" customFormat="1">
      <c r="A34" s="251"/>
      <c r="B34" s="42"/>
      <c r="C34" s="42"/>
      <c r="D34" s="42"/>
    </row>
    <row r="35" spans="1:4" s="43" customFormat="1">
      <c r="A35" s="251"/>
      <c r="B35" s="42"/>
      <c r="C35" s="42"/>
      <c r="D35" s="42"/>
    </row>
    <row r="36" spans="1:4">
      <c r="A36" s="251"/>
    </row>
    <row r="45" spans="1:4">
      <c r="D45" s="42" t="s">
        <v>1</v>
      </c>
    </row>
    <row r="46" spans="1:4">
      <c r="D46" s="42" t="s">
        <v>0</v>
      </c>
    </row>
  </sheetData>
  <sheetProtection password="C830" sheet="1" objects="1" scenarios="1"/>
  <mergeCells count="26">
    <mergeCell ref="B7:C7"/>
    <mergeCell ref="B8:C8"/>
    <mergeCell ref="B9:C9"/>
    <mergeCell ref="B11:C11"/>
    <mergeCell ref="B13:C13"/>
    <mergeCell ref="C2:D2"/>
    <mergeCell ref="B3:D3"/>
    <mergeCell ref="B4:D4"/>
    <mergeCell ref="B5:C5"/>
    <mergeCell ref="B6:C6"/>
    <mergeCell ref="B29:C29"/>
    <mergeCell ref="B10:C10"/>
    <mergeCell ref="B12:C12"/>
    <mergeCell ref="B15:C15"/>
    <mergeCell ref="B24:C24"/>
    <mergeCell ref="B20:C20"/>
    <mergeCell ref="B21:C21"/>
    <mergeCell ref="B22:C22"/>
    <mergeCell ref="B23:C23"/>
    <mergeCell ref="B25:C25"/>
    <mergeCell ref="B26:C26"/>
    <mergeCell ref="B14:C14"/>
    <mergeCell ref="B16:C16"/>
    <mergeCell ref="B17:C17"/>
    <mergeCell ref="B18:C18"/>
    <mergeCell ref="B19:C19"/>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defaultSize="0" autoLine="0" autoPict="0">
                <anchor>
                  <from>
                    <xdr:col>2</xdr:col>
                    <xdr:colOff>3276600</xdr:colOff>
                    <xdr:row>28</xdr:row>
                    <xdr:rowOff>9525</xdr:rowOff>
                  </from>
                  <to>
                    <xdr:col>3</xdr:col>
                    <xdr:colOff>1485900</xdr:colOff>
                    <xdr:row>29</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G57"/>
  <sheetViews>
    <sheetView showGridLines="0" tabSelected="1" view="pageBreakPreview" zoomScale="115" zoomScaleNormal="100" zoomScaleSheetLayoutView="115" workbookViewId="0">
      <selection activeCell="E10" sqref="E10"/>
    </sheetView>
  </sheetViews>
  <sheetFormatPr defaultRowHeight="14.25"/>
  <cols>
    <col min="1" max="1" width="2.7109375" style="105" bestFit="1" customWidth="1"/>
    <col min="2" max="2" width="15" style="104" customWidth="1"/>
    <col min="3" max="3" width="30.42578125" style="104" customWidth="1"/>
    <col min="4" max="4" width="12.42578125" style="104" customWidth="1"/>
    <col min="5" max="5" width="11.7109375" style="104" customWidth="1"/>
    <col min="6" max="6" width="12.5703125" style="104" customWidth="1"/>
    <col min="7" max="7" width="13.85546875" style="104" customWidth="1"/>
    <col min="8" max="16384" width="9.140625" style="104"/>
  </cols>
  <sheetData>
    <row r="1" spans="1:7" ht="15">
      <c r="A1" s="105">
        <v>1</v>
      </c>
      <c r="C1" s="1306" t="s">
        <v>46</v>
      </c>
      <c r="D1" s="885"/>
      <c r="E1" s="885"/>
      <c r="F1" s="885"/>
      <c r="G1" s="112">
        <f>IF(Cover!D13&gt;0, Cover!D13, "")</f>
        <v>2014</v>
      </c>
    </row>
    <row r="2" spans="1:7">
      <c r="A2" s="105">
        <v>2</v>
      </c>
      <c r="B2" s="196" t="s">
        <v>45</v>
      </c>
      <c r="C2" s="1308" t="str">
        <f>IF(Cover!A1&gt;0, Cover!A1, "")</f>
        <v>EMC of St. Charles County, LLC</v>
      </c>
      <c r="D2" s="1308"/>
      <c r="E2" s="1308"/>
      <c r="F2" s="1308"/>
      <c r="G2" s="1308"/>
    </row>
    <row r="3" spans="1:7" ht="9.9499999999999993" customHeight="1">
      <c r="B3" s="1309"/>
      <c r="C3" s="1309"/>
      <c r="D3" s="1309"/>
      <c r="E3" s="1309"/>
      <c r="F3" s="1309"/>
      <c r="G3" s="1309"/>
    </row>
    <row r="4" spans="1:7" ht="15">
      <c r="B4" s="1310" t="s">
        <v>470</v>
      </c>
      <c r="C4" s="1310"/>
      <c r="D4" s="1310"/>
      <c r="E4" s="1310"/>
      <c r="F4" s="1310"/>
      <c r="G4" s="1310"/>
    </row>
    <row r="5" spans="1:7">
      <c r="B5" s="1311" t="s">
        <v>158</v>
      </c>
      <c r="C5" s="1312"/>
      <c r="D5" s="1312"/>
      <c r="E5" s="1312"/>
      <c r="F5" s="1312"/>
      <c r="G5" s="1312"/>
    </row>
    <row r="6" spans="1:7" ht="15" customHeight="1">
      <c r="B6" s="1313" t="s">
        <v>718</v>
      </c>
      <c r="C6" s="1314"/>
      <c r="D6" s="1317" t="s">
        <v>288</v>
      </c>
      <c r="E6" s="1318"/>
      <c r="F6" s="1319" t="s">
        <v>721</v>
      </c>
      <c r="G6" s="1319" t="s">
        <v>719</v>
      </c>
    </row>
    <row r="7" spans="1:7" ht="66" customHeight="1">
      <c r="B7" s="1315"/>
      <c r="C7" s="1316"/>
      <c r="D7" s="727" t="s">
        <v>155</v>
      </c>
      <c r="E7" s="727" t="s">
        <v>720</v>
      </c>
      <c r="F7" s="1320"/>
      <c r="G7" s="1320"/>
    </row>
    <row r="8" spans="1:7" ht="24.95" customHeight="1">
      <c r="B8" s="1321" t="s">
        <v>287</v>
      </c>
      <c r="C8" s="1322"/>
      <c r="D8" s="728"/>
      <c r="E8" s="728"/>
      <c r="F8" s="729"/>
      <c r="G8" s="860"/>
    </row>
    <row r="9" spans="1:7" ht="18" customHeight="1">
      <c r="A9" s="105">
        <v>3</v>
      </c>
      <c r="B9" s="1307" t="s">
        <v>152</v>
      </c>
      <c r="C9" s="1309"/>
      <c r="D9" s="525">
        <v>25</v>
      </c>
      <c r="E9" s="525">
        <v>37</v>
      </c>
      <c r="F9" s="853" t="s">
        <v>146</v>
      </c>
      <c r="G9" s="861">
        <v>10950</v>
      </c>
    </row>
    <row r="10" spans="1:7" ht="18" customHeight="1">
      <c r="A10" s="105">
        <v>4</v>
      </c>
      <c r="B10" s="1307" t="s">
        <v>151</v>
      </c>
      <c r="C10" s="915"/>
      <c r="D10" s="525"/>
      <c r="E10" s="525"/>
      <c r="F10" s="853" t="s">
        <v>146</v>
      </c>
      <c r="G10" s="861"/>
    </row>
    <row r="11" spans="1:7" ht="18" customHeight="1">
      <c r="A11" s="105">
        <v>5</v>
      </c>
      <c r="B11" s="1307" t="s">
        <v>150</v>
      </c>
      <c r="C11" s="915"/>
      <c r="D11" s="525"/>
      <c r="E11" s="525"/>
      <c r="F11" s="853" t="s">
        <v>146</v>
      </c>
      <c r="G11" s="861"/>
    </row>
    <row r="12" spans="1:7" ht="18" customHeight="1">
      <c r="A12" s="105">
        <v>6</v>
      </c>
      <c r="B12" s="1307" t="s">
        <v>149</v>
      </c>
      <c r="C12" s="915"/>
      <c r="D12" s="525"/>
      <c r="E12" s="525"/>
      <c r="F12" s="853" t="s">
        <v>146</v>
      </c>
      <c r="G12" s="861"/>
    </row>
    <row r="13" spans="1:7" ht="18" customHeight="1">
      <c r="A13" s="105">
        <v>7</v>
      </c>
      <c r="B13" s="1307" t="s">
        <v>148</v>
      </c>
      <c r="C13" s="915"/>
      <c r="D13" s="525"/>
      <c r="E13" s="525"/>
      <c r="F13" s="853" t="s">
        <v>146</v>
      </c>
      <c r="G13" s="861"/>
    </row>
    <row r="14" spans="1:7" ht="18" customHeight="1">
      <c r="A14" s="105">
        <v>8</v>
      </c>
      <c r="B14" s="1307" t="s">
        <v>286</v>
      </c>
      <c r="C14" s="915"/>
      <c r="D14" s="525"/>
      <c r="E14" s="525"/>
      <c r="F14" s="853" t="s">
        <v>146</v>
      </c>
      <c r="G14" s="861"/>
    </row>
    <row r="15" spans="1:7" ht="18" customHeight="1" thickBot="1">
      <c r="A15" s="105">
        <v>9</v>
      </c>
      <c r="B15" s="1325" t="s">
        <v>649</v>
      </c>
      <c r="C15" s="1124"/>
      <c r="D15" s="579">
        <f>SUM(D9:D14)</f>
        <v>25</v>
      </c>
      <c r="E15" s="579">
        <f>SUM(E9:E14)</f>
        <v>37</v>
      </c>
      <c r="F15" s="854" t="s">
        <v>146</v>
      </c>
      <c r="G15" s="862">
        <f>+SUM(G9:G14)</f>
        <v>10950</v>
      </c>
    </row>
    <row r="16" spans="1:7" s="422" customFormat="1" ht="24.95" customHeight="1" thickTop="1">
      <c r="A16" s="105"/>
      <c r="B16" s="1326" t="s">
        <v>620</v>
      </c>
      <c r="C16" s="1327"/>
      <c r="D16" s="581"/>
      <c r="E16" s="581"/>
      <c r="F16" s="730"/>
      <c r="G16" s="863"/>
    </row>
    <row r="17" spans="1:7" ht="18" customHeight="1">
      <c r="A17" s="105">
        <v>10</v>
      </c>
      <c r="B17" s="1307" t="s">
        <v>152</v>
      </c>
      <c r="C17" s="1309"/>
      <c r="D17" s="525"/>
      <c r="E17" s="525"/>
      <c r="F17" s="731"/>
      <c r="G17" s="861"/>
    </row>
    <row r="18" spans="1:7" ht="18" customHeight="1">
      <c r="A18" s="105">
        <v>11</v>
      </c>
      <c r="B18" s="1307" t="s">
        <v>151</v>
      </c>
      <c r="C18" s="1008"/>
      <c r="D18" s="525"/>
      <c r="E18" s="525"/>
      <c r="F18" s="731"/>
      <c r="G18" s="861"/>
    </row>
    <row r="19" spans="1:7" ht="18" customHeight="1">
      <c r="A19" s="105">
        <v>12</v>
      </c>
      <c r="B19" s="1307" t="s">
        <v>150</v>
      </c>
      <c r="C19" s="1008"/>
      <c r="D19" s="525"/>
      <c r="E19" s="525"/>
      <c r="F19" s="731"/>
      <c r="G19" s="861"/>
    </row>
    <row r="20" spans="1:7" ht="18" customHeight="1">
      <c r="A20" s="105">
        <v>13</v>
      </c>
      <c r="B20" s="1307" t="s">
        <v>149</v>
      </c>
      <c r="C20" s="915"/>
      <c r="D20" s="525"/>
      <c r="E20" s="525"/>
      <c r="F20" s="731"/>
      <c r="G20" s="861"/>
    </row>
    <row r="21" spans="1:7" ht="18" customHeight="1">
      <c r="A21" s="105">
        <v>14</v>
      </c>
      <c r="B21" s="1307" t="s">
        <v>148</v>
      </c>
      <c r="C21" s="915"/>
      <c r="D21" s="525"/>
      <c r="E21" s="525"/>
      <c r="F21" s="731"/>
      <c r="G21" s="861"/>
    </row>
    <row r="22" spans="1:7" ht="18" customHeight="1">
      <c r="A22" s="105">
        <v>15</v>
      </c>
      <c r="B22" s="1307" t="s">
        <v>139</v>
      </c>
      <c r="C22" s="915"/>
      <c r="D22" s="525"/>
      <c r="E22" s="525"/>
      <c r="F22" s="732"/>
      <c r="G22" s="861"/>
    </row>
    <row r="23" spans="1:7" ht="18" customHeight="1" thickBot="1">
      <c r="A23" s="105">
        <v>16</v>
      </c>
      <c r="B23" s="1325" t="s">
        <v>650</v>
      </c>
      <c r="C23" s="1124"/>
      <c r="D23" s="579">
        <f>SUM(D17:D22)</f>
        <v>0</v>
      </c>
      <c r="E23" s="579">
        <f>SUM(E17:E22)</f>
        <v>0</v>
      </c>
      <c r="F23" s="580">
        <f>SUM(F17:F22)</f>
        <v>0</v>
      </c>
      <c r="G23" s="862">
        <f>SUM(G17:G22)</f>
        <v>0</v>
      </c>
    </row>
    <row r="24" spans="1:7" s="374" customFormat="1" ht="24.95" customHeight="1" thickTop="1">
      <c r="B24" s="1326" t="s">
        <v>397</v>
      </c>
      <c r="C24" s="1328"/>
      <c r="D24" s="1329"/>
      <c r="E24" s="1329"/>
      <c r="F24" s="1330"/>
      <c r="G24" s="864"/>
    </row>
    <row r="25" spans="1:7" ht="18" customHeight="1">
      <c r="A25" s="105">
        <v>17</v>
      </c>
      <c r="B25" s="1307" t="s">
        <v>138</v>
      </c>
      <c r="C25" s="1309"/>
      <c r="D25" s="970"/>
      <c r="E25" s="970"/>
      <c r="F25" s="915"/>
      <c r="G25" s="861"/>
    </row>
    <row r="26" spans="1:7" ht="18" customHeight="1">
      <c r="A26" s="105">
        <v>18</v>
      </c>
      <c r="B26" s="1307" t="s">
        <v>366</v>
      </c>
      <c r="C26" s="970"/>
      <c r="D26" s="970"/>
      <c r="E26" s="970"/>
      <c r="F26" s="915"/>
      <c r="G26" s="861"/>
    </row>
    <row r="27" spans="1:7" ht="18" customHeight="1">
      <c r="A27" s="105">
        <v>19</v>
      </c>
      <c r="B27" s="1307" t="s">
        <v>137</v>
      </c>
      <c r="C27" s="970"/>
      <c r="D27" s="970"/>
      <c r="E27" s="970"/>
      <c r="F27" s="915"/>
      <c r="G27" s="861"/>
    </row>
    <row r="28" spans="1:7" ht="18" customHeight="1">
      <c r="A28" s="105">
        <v>20</v>
      </c>
      <c r="B28" s="733" t="s">
        <v>136</v>
      </c>
      <c r="C28" s="1323"/>
      <c r="D28" s="970"/>
      <c r="E28" s="970"/>
      <c r="F28" s="915"/>
      <c r="G28" s="861"/>
    </row>
    <row r="29" spans="1:7" ht="18" customHeight="1">
      <c r="A29" s="105">
        <v>21</v>
      </c>
      <c r="B29" s="1307" t="s">
        <v>285</v>
      </c>
      <c r="C29" s="970"/>
      <c r="D29" s="970"/>
      <c r="E29" s="970"/>
      <c r="F29" s="915"/>
      <c r="G29" s="861"/>
    </row>
    <row r="30" spans="1:7" ht="18" customHeight="1">
      <c r="A30" s="105">
        <v>22</v>
      </c>
      <c r="B30" s="1336" t="s">
        <v>651</v>
      </c>
      <c r="C30" s="1337"/>
      <c r="D30" s="1337"/>
      <c r="E30" s="1337"/>
      <c r="F30" s="1124"/>
      <c r="G30" s="865">
        <f>SUM(G15,G23,G25:G29)</f>
        <v>10950</v>
      </c>
    </row>
    <row r="31" spans="1:7" ht="24.95" customHeight="1">
      <c r="B31" s="1326" t="s">
        <v>416</v>
      </c>
      <c r="C31" s="1338"/>
      <c r="D31" s="1338"/>
      <c r="E31" s="1338"/>
      <c r="F31" s="1339"/>
      <c r="G31" s="866"/>
    </row>
    <row r="32" spans="1:7" ht="18" customHeight="1">
      <c r="A32" s="105">
        <v>23</v>
      </c>
      <c r="B32" s="1307" t="s">
        <v>134</v>
      </c>
      <c r="C32" s="970"/>
      <c r="D32" s="970"/>
      <c r="E32" s="970"/>
      <c r="F32" s="915"/>
      <c r="G32" s="861"/>
    </row>
    <row r="33" spans="1:7" ht="18" customHeight="1">
      <c r="A33" s="105">
        <v>24</v>
      </c>
      <c r="B33" s="1340" t="s">
        <v>417</v>
      </c>
      <c r="C33" s="1341"/>
      <c r="D33" s="1341"/>
      <c r="E33" s="1341"/>
      <c r="F33" s="907"/>
      <c r="G33" s="861"/>
    </row>
    <row r="34" spans="1:7" ht="18" customHeight="1" thickBot="1">
      <c r="A34" s="105">
        <v>25</v>
      </c>
      <c r="B34" s="1336" t="s">
        <v>652</v>
      </c>
      <c r="C34" s="1337"/>
      <c r="D34" s="1337"/>
      <c r="E34" s="1337"/>
      <c r="F34" s="1124"/>
      <c r="G34" s="867">
        <f>SUM(G32:G33)</f>
        <v>0</v>
      </c>
    </row>
    <row r="35" spans="1:7" ht="18" customHeight="1" thickTop="1">
      <c r="A35" s="105">
        <v>26</v>
      </c>
      <c r="B35" s="1342" t="s">
        <v>653</v>
      </c>
      <c r="C35" s="1007"/>
      <c r="D35" s="1007"/>
      <c r="E35" s="1007"/>
      <c r="F35" s="1008"/>
      <c r="G35" s="868">
        <f>SUM(G30+G34)</f>
        <v>10950</v>
      </c>
    </row>
    <row r="36" spans="1:7" s="422" customFormat="1" ht="18" customHeight="1">
      <c r="A36" s="105"/>
      <c r="B36" s="1324"/>
      <c r="C36" s="978"/>
      <c r="D36" s="978"/>
      <c r="E36" s="978"/>
      <c r="F36" s="1066"/>
      <c r="G36" s="869" t="s">
        <v>510</v>
      </c>
    </row>
    <row r="37" spans="1:7" ht="13.5" customHeight="1">
      <c r="A37" s="111" t="s">
        <v>55</v>
      </c>
      <c r="B37" s="1332" t="s">
        <v>418</v>
      </c>
      <c r="C37" s="1333"/>
      <c r="D37" s="1333"/>
      <c r="E37" s="1333"/>
      <c r="F37" s="1033"/>
      <c r="G37" s="1033"/>
    </row>
    <row r="38" spans="1:7">
      <c r="A38" s="111"/>
      <c r="B38" s="110"/>
      <c r="C38" s="109"/>
      <c r="D38" s="109"/>
      <c r="E38" s="109"/>
      <c r="F38" s="324"/>
      <c r="G38" s="324"/>
    </row>
    <row r="39" spans="1:7" s="107" customFormat="1" ht="15">
      <c r="A39" s="397"/>
      <c r="B39" s="1331" t="s">
        <v>54</v>
      </c>
      <c r="C39" s="1025"/>
      <c r="D39" s="104"/>
      <c r="E39" s="104"/>
      <c r="F39" s="1334" t="s">
        <v>2</v>
      </c>
      <c r="G39" s="1335"/>
    </row>
    <row r="40" spans="1:7" s="107" customFormat="1" ht="15">
      <c r="A40" s="398"/>
      <c r="B40" s="1331" t="s">
        <v>26</v>
      </c>
      <c r="C40" s="1025"/>
      <c r="D40" s="104"/>
      <c r="E40" s="232"/>
    </row>
    <row r="41" spans="1:7" s="107" customFormat="1">
      <c r="A41" s="105"/>
      <c r="B41" s="104"/>
      <c r="C41" s="104"/>
      <c r="D41" s="104"/>
      <c r="E41" s="104"/>
      <c r="F41" s="104"/>
      <c r="G41" s="104"/>
    </row>
    <row r="42" spans="1:7" s="107" customFormat="1">
      <c r="A42" s="105"/>
      <c r="B42" s="104"/>
      <c r="C42" s="104"/>
      <c r="D42" s="104"/>
      <c r="E42" s="104"/>
      <c r="F42" s="104"/>
      <c r="G42" s="104"/>
    </row>
    <row r="43" spans="1:7" s="107" customFormat="1">
      <c r="A43" s="108"/>
    </row>
    <row r="44" spans="1:7" s="107" customFormat="1">
      <c r="A44" s="108"/>
    </row>
    <row r="45" spans="1:7" s="107" customFormat="1">
      <c r="A45" s="108"/>
    </row>
    <row r="46" spans="1:7" s="107" customFormat="1">
      <c r="A46" s="108"/>
    </row>
    <row r="51" spans="6:6">
      <c r="F51" s="106" t="s">
        <v>1</v>
      </c>
    </row>
    <row r="52" spans="6:6">
      <c r="F52" s="106" t="s">
        <v>0</v>
      </c>
    </row>
    <row r="57" spans="6:6">
      <c r="F57" s="106"/>
    </row>
  </sheetData>
  <sheetProtection password="C830" sheet="1" objects="1" scenarios="1"/>
  <mergeCells count="42">
    <mergeCell ref="B40:C40"/>
    <mergeCell ref="B37:G37"/>
    <mergeCell ref="F39:G39"/>
    <mergeCell ref="B30:F30"/>
    <mergeCell ref="B31:F31"/>
    <mergeCell ref="B33:F33"/>
    <mergeCell ref="B34:F34"/>
    <mergeCell ref="B35:F35"/>
    <mergeCell ref="B39:C39"/>
    <mergeCell ref="C28:F28"/>
    <mergeCell ref="B29:F29"/>
    <mergeCell ref="B32:F32"/>
    <mergeCell ref="B36:F36"/>
    <mergeCell ref="G6:G7"/>
    <mergeCell ref="B9:C9"/>
    <mergeCell ref="B15:C15"/>
    <mergeCell ref="B16:C16"/>
    <mergeCell ref="B23:C23"/>
    <mergeCell ref="B22:C22"/>
    <mergeCell ref="B25:F25"/>
    <mergeCell ref="B24:F24"/>
    <mergeCell ref="B26:F26"/>
    <mergeCell ref="B27:F27"/>
    <mergeCell ref="B17:C17"/>
    <mergeCell ref="B18:C18"/>
    <mergeCell ref="B21:C21"/>
    <mergeCell ref="B12:C12"/>
    <mergeCell ref="B14:C14"/>
    <mergeCell ref="B20:C20"/>
    <mergeCell ref="B8:C8"/>
    <mergeCell ref="B19:C19"/>
    <mergeCell ref="C1:F1"/>
    <mergeCell ref="B10:C10"/>
    <mergeCell ref="B11:C11"/>
    <mergeCell ref="B13:C13"/>
    <mergeCell ref="C2:G2"/>
    <mergeCell ref="B3:G3"/>
    <mergeCell ref="B4:G4"/>
    <mergeCell ref="B5:G5"/>
    <mergeCell ref="B6:C7"/>
    <mergeCell ref="D6:E6"/>
    <mergeCell ref="F6:F7"/>
  </mergeCells>
  <dataValidations xWindow="697" yWindow="647" count="2">
    <dataValidation allowBlank="1" showInputMessage="1" showErrorMessage="1" prompt="&quot;This field is to be used when filing under seal.&quot;" sqref="H41"/>
    <dataValidation allowBlank="1" showInputMessage="1" prompt="This field is to be used when filing under seal." sqref="F57 F51:F52"/>
  </dataValidations>
  <printOptions horizontalCentered="1"/>
  <pageMargins left="0.25" right="0.25" top="0.5" bottom="0.35" header="0.3" footer="0.3"/>
  <pageSetup scale="9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Drop Down 2">
              <controlPr defaultSize="0" autoLine="0" autoPict="0">
                <anchor>
                  <from>
                    <xdr:col>5</xdr:col>
                    <xdr:colOff>114300</xdr:colOff>
                    <xdr:row>37</xdr:row>
                    <xdr:rowOff>28575</xdr:rowOff>
                  </from>
                  <to>
                    <xdr:col>6</xdr:col>
                    <xdr:colOff>800100</xdr:colOff>
                    <xdr:row>38</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E70"/>
  <sheetViews>
    <sheetView showGridLines="0" view="pageBreakPreview" zoomScale="115" zoomScaleNormal="100" zoomScaleSheetLayoutView="115" workbookViewId="0">
      <selection activeCell="E15" sqref="E15"/>
    </sheetView>
  </sheetViews>
  <sheetFormatPr defaultRowHeight="15"/>
  <cols>
    <col min="1" max="1" width="2.7109375" style="14" customWidth="1"/>
    <col min="2" max="2" width="15.28515625" style="42" customWidth="1"/>
    <col min="3" max="3" width="42.7109375" style="42" customWidth="1"/>
    <col min="4" max="4" width="14.28515625" style="42" customWidth="1"/>
    <col min="5" max="5" width="18.85546875" style="42" customWidth="1"/>
    <col min="6" max="16384" width="9.140625" style="42"/>
  </cols>
  <sheetData>
    <row r="1" spans="1:5">
      <c r="A1" s="14">
        <v>1</v>
      </c>
      <c r="C1" s="977" t="s">
        <v>46</v>
      </c>
      <c r="D1" s="885"/>
      <c r="E1" s="41">
        <f>IF(Cover!D13&gt;0, Cover!D13, "")</f>
        <v>2014</v>
      </c>
    </row>
    <row r="2" spans="1:5">
      <c r="A2" s="14">
        <v>2</v>
      </c>
      <c r="B2" s="193" t="s">
        <v>45</v>
      </c>
      <c r="C2" s="1070" t="str">
        <f>IF(Cover!A1&gt;0, Cover!A1, " ")</f>
        <v>EMC of St. Charles County, LLC</v>
      </c>
      <c r="D2" s="1070"/>
      <c r="E2" s="1070"/>
    </row>
    <row r="3" spans="1:5" ht="8.25" customHeight="1">
      <c r="B3" s="884"/>
      <c r="C3" s="884"/>
      <c r="D3" s="884"/>
      <c r="E3" s="884"/>
    </row>
    <row r="4" spans="1:5">
      <c r="B4" s="1073" t="s">
        <v>298</v>
      </c>
      <c r="C4" s="1073"/>
      <c r="D4" s="1073"/>
      <c r="E4" s="1073"/>
    </row>
    <row r="5" spans="1:5" ht="38.25" customHeight="1">
      <c r="B5" s="940" t="s">
        <v>368</v>
      </c>
      <c r="C5" s="1054"/>
      <c r="D5" s="1055"/>
      <c r="E5" s="716" t="s">
        <v>66</v>
      </c>
    </row>
    <row r="6" spans="1:5" ht="24.95" customHeight="1">
      <c r="B6" s="1147" t="s">
        <v>177</v>
      </c>
      <c r="C6" s="1349"/>
      <c r="D6" s="1350"/>
      <c r="E6" s="736"/>
    </row>
    <row r="7" spans="1:5" ht="24.95" customHeight="1">
      <c r="A7" s="14">
        <v>3</v>
      </c>
      <c r="B7" s="1344" t="s">
        <v>297</v>
      </c>
      <c r="C7" s="1345"/>
      <c r="D7" s="1346"/>
      <c r="E7" s="723">
        <v>70131.16</v>
      </c>
    </row>
    <row r="8" spans="1:5" ht="24.95" customHeight="1">
      <c r="A8" s="14">
        <v>4</v>
      </c>
      <c r="B8" s="1347" t="s">
        <v>296</v>
      </c>
      <c r="C8" s="1345"/>
      <c r="D8" s="1346"/>
      <c r="E8" s="723"/>
    </row>
    <row r="9" spans="1:5" ht="24.95" customHeight="1">
      <c r="A9" s="14">
        <v>5</v>
      </c>
      <c r="B9" s="1347" t="s">
        <v>295</v>
      </c>
      <c r="C9" s="1345"/>
      <c r="D9" s="1346"/>
      <c r="E9" s="723"/>
    </row>
    <row r="10" spans="1:5" ht="24.95" customHeight="1">
      <c r="A10" s="14">
        <v>6</v>
      </c>
      <c r="B10" s="1347" t="s">
        <v>294</v>
      </c>
      <c r="C10" s="1345"/>
      <c r="D10" s="1346"/>
      <c r="E10" s="723"/>
    </row>
    <row r="11" spans="1:5" ht="24.95" customHeight="1">
      <c r="A11" s="14">
        <v>7</v>
      </c>
      <c r="B11" s="1347" t="s">
        <v>293</v>
      </c>
      <c r="C11" s="1345"/>
      <c r="D11" s="1346"/>
      <c r="E11" s="723"/>
    </row>
    <row r="12" spans="1:5" ht="24.95" customHeight="1">
      <c r="A12" s="14">
        <v>8</v>
      </c>
      <c r="B12" s="1347" t="s">
        <v>419</v>
      </c>
      <c r="C12" s="1345"/>
      <c r="D12" s="1346"/>
      <c r="E12" s="723"/>
    </row>
    <row r="13" spans="1:5" ht="24.95" customHeight="1">
      <c r="A13" s="14">
        <v>9</v>
      </c>
      <c r="B13" s="1347" t="s">
        <v>292</v>
      </c>
      <c r="C13" s="1345"/>
      <c r="D13" s="1346"/>
      <c r="E13" s="723">
        <v>6595.25</v>
      </c>
    </row>
    <row r="14" spans="1:5" ht="24.95" customHeight="1">
      <c r="A14" s="14">
        <v>10</v>
      </c>
      <c r="B14" s="1347" t="s">
        <v>171</v>
      </c>
      <c r="C14" s="1345"/>
      <c r="D14" s="1346"/>
      <c r="E14" s="723"/>
    </row>
    <row r="15" spans="1:5" ht="24.95" customHeight="1">
      <c r="A15" s="14">
        <v>11</v>
      </c>
      <c r="B15" s="1347" t="s">
        <v>291</v>
      </c>
      <c r="C15" s="1345"/>
      <c r="D15" s="1346"/>
      <c r="E15" s="723"/>
    </row>
    <row r="16" spans="1:5" ht="24.95" customHeight="1">
      <c r="A16" s="14">
        <v>12</v>
      </c>
      <c r="B16" s="1347" t="s">
        <v>290</v>
      </c>
      <c r="C16" s="1345"/>
      <c r="D16" s="1346"/>
      <c r="E16" s="723"/>
    </row>
    <row r="17" spans="1:5" ht="24.95" customHeight="1">
      <c r="A17" s="14">
        <v>13</v>
      </c>
      <c r="B17" s="1347" t="s">
        <v>420</v>
      </c>
      <c r="C17" s="1345"/>
      <c r="D17" s="1346"/>
      <c r="E17" s="723">
        <v>18333</v>
      </c>
    </row>
    <row r="18" spans="1:5" ht="24.95" customHeight="1" thickBot="1">
      <c r="A18" s="14">
        <v>14</v>
      </c>
      <c r="B18" s="1131" t="s">
        <v>169</v>
      </c>
      <c r="C18" s="1345"/>
      <c r="D18" s="1346"/>
      <c r="E18" s="734">
        <f>SUM(E7:E17)</f>
        <v>95059.41</v>
      </c>
    </row>
    <row r="19" spans="1:5" s="142" customFormat="1" thickTop="1">
      <c r="A19" s="421"/>
      <c r="B19" s="636"/>
      <c r="C19" s="631"/>
      <c r="D19" s="582"/>
      <c r="E19" s="735" t="s">
        <v>79</v>
      </c>
    </row>
    <row r="20" spans="1:5" ht="24.95" customHeight="1">
      <c r="B20" s="1147" t="s">
        <v>167</v>
      </c>
      <c r="C20" s="1345"/>
      <c r="D20" s="1346"/>
      <c r="E20" s="736"/>
    </row>
    <row r="21" spans="1:5" ht="24.95" customHeight="1">
      <c r="A21" s="14">
        <f>A18+1</f>
        <v>15</v>
      </c>
      <c r="B21" s="1347" t="s">
        <v>166</v>
      </c>
      <c r="C21" s="1345"/>
      <c r="D21" s="1346"/>
      <c r="E21" s="723">
        <v>11481.33</v>
      </c>
    </row>
    <row r="22" spans="1:5" ht="24.95" customHeight="1">
      <c r="A22" s="14">
        <f t="shared" ref="A22:A28" si="0">A21+1</f>
        <v>16</v>
      </c>
      <c r="B22" s="1347" t="s">
        <v>165</v>
      </c>
      <c r="C22" s="1345"/>
      <c r="D22" s="1346"/>
      <c r="E22" s="723"/>
    </row>
    <row r="23" spans="1:5" ht="24.95" customHeight="1">
      <c r="A23" s="14">
        <f t="shared" si="0"/>
        <v>17</v>
      </c>
      <c r="B23" s="1347" t="s">
        <v>164</v>
      </c>
      <c r="C23" s="1345"/>
      <c r="D23" s="1346"/>
      <c r="E23" s="723"/>
    </row>
    <row r="24" spans="1:5" ht="24.95" customHeight="1">
      <c r="A24" s="14">
        <f t="shared" si="0"/>
        <v>18</v>
      </c>
      <c r="B24" s="1351" t="s">
        <v>289</v>
      </c>
      <c r="C24" s="1345"/>
      <c r="D24" s="1346"/>
      <c r="E24" s="723"/>
    </row>
    <row r="25" spans="1:5" ht="24.95" customHeight="1">
      <c r="A25" s="14">
        <f t="shared" si="0"/>
        <v>19</v>
      </c>
      <c r="B25" s="1347" t="s">
        <v>163</v>
      </c>
      <c r="C25" s="1345"/>
      <c r="D25" s="1346"/>
      <c r="E25" s="723"/>
    </row>
    <row r="26" spans="1:5" ht="24.95" customHeight="1">
      <c r="A26" s="14">
        <f t="shared" si="0"/>
        <v>20</v>
      </c>
      <c r="B26" s="1347" t="s">
        <v>162</v>
      </c>
      <c r="C26" s="1345"/>
      <c r="D26" s="1346"/>
      <c r="E26" s="723"/>
    </row>
    <row r="27" spans="1:5" ht="24.95" customHeight="1">
      <c r="A27" s="14">
        <f t="shared" si="0"/>
        <v>21</v>
      </c>
      <c r="B27" s="1347" t="s">
        <v>161</v>
      </c>
      <c r="C27" s="1345"/>
      <c r="D27" s="1346"/>
      <c r="E27" s="723"/>
    </row>
    <row r="28" spans="1:5" ht="24.95" customHeight="1" thickBot="1">
      <c r="A28" s="59">
        <f t="shared" si="0"/>
        <v>22</v>
      </c>
      <c r="B28" s="1131" t="s">
        <v>160</v>
      </c>
      <c r="C28" s="1352"/>
      <c r="D28" s="1353"/>
      <c r="E28" s="734">
        <f>SUM(E21:E27)</f>
        <v>11481.33</v>
      </c>
    </row>
    <row r="29" spans="1:5" ht="18" customHeight="1" thickTop="1">
      <c r="B29" s="737"/>
      <c r="C29" s="738"/>
      <c r="D29" s="739"/>
      <c r="E29" s="740" t="s">
        <v>79</v>
      </c>
    </row>
    <row r="30" spans="1:5" s="155" customFormat="1">
      <c r="A30" s="31"/>
      <c r="B30" s="1348"/>
      <c r="C30" s="1348"/>
      <c r="D30" s="1348"/>
      <c r="E30" s="1348"/>
    </row>
    <row r="31" spans="1:5" s="43" customFormat="1" ht="21" customHeight="1">
      <c r="A31" s="393"/>
      <c r="B31" s="959" t="s">
        <v>26</v>
      </c>
      <c r="C31" s="1020"/>
      <c r="D31" s="42"/>
      <c r="E31" s="42"/>
    </row>
    <row r="32" spans="1:5" s="43" customFormat="1" ht="20.25" customHeight="1">
      <c r="A32" s="42"/>
      <c r="B32" s="42"/>
      <c r="C32" s="42"/>
      <c r="D32" s="1343" t="s">
        <v>2</v>
      </c>
      <c r="E32" s="1276"/>
    </row>
    <row r="33" spans="1:5" s="43" customFormat="1">
      <c r="A33" s="251"/>
      <c r="B33" s="42"/>
      <c r="C33" s="42"/>
      <c r="D33" s="42"/>
      <c r="E33" s="42"/>
    </row>
    <row r="34" spans="1:5" s="43" customFormat="1">
      <c r="A34" s="251"/>
      <c r="B34" s="42"/>
      <c r="C34" s="42"/>
      <c r="D34" s="42"/>
      <c r="E34" s="42"/>
    </row>
    <row r="35" spans="1:5" s="43" customFormat="1">
      <c r="A35" s="251"/>
      <c r="B35" s="42"/>
      <c r="C35" s="42"/>
      <c r="D35" s="42"/>
      <c r="E35" s="42"/>
    </row>
    <row r="36" spans="1:5" s="43" customFormat="1">
      <c r="A36" s="10"/>
    </row>
    <row r="37" spans="1:5" s="43" customFormat="1">
      <c r="A37" s="10"/>
    </row>
    <row r="38" spans="1:5" s="43" customFormat="1">
      <c r="A38" s="10"/>
    </row>
    <row r="42" spans="1:5">
      <c r="E42" s="142" t="s">
        <v>1</v>
      </c>
    </row>
    <row r="43" spans="1:5">
      <c r="E43" s="142" t="s">
        <v>0</v>
      </c>
    </row>
    <row r="68" spans="4:4">
      <c r="D68" s="3"/>
    </row>
    <row r="69" spans="4:4">
      <c r="D69" s="3" t="s">
        <v>1</v>
      </c>
    </row>
    <row r="70" spans="4:4">
      <c r="D70" s="3" t="s">
        <v>0</v>
      </c>
    </row>
  </sheetData>
  <sheetProtection password="C830" sheet="1" objects="1" scenarios="1"/>
  <mergeCells count="30">
    <mergeCell ref="C1:D1"/>
    <mergeCell ref="B30:E30"/>
    <mergeCell ref="C2:E2"/>
    <mergeCell ref="B3:E3"/>
    <mergeCell ref="B4:E4"/>
    <mergeCell ref="B5:D5"/>
    <mergeCell ref="B6:D6"/>
    <mergeCell ref="B21:D21"/>
    <mergeCell ref="B26:D26"/>
    <mergeCell ref="B27:D27"/>
    <mergeCell ref="B25:D25"/>
    <mergeCell ref="B24:D24"/>
    <mergeCell ref="B23:D23"/>
    <mergeCell ref="B28:D28"/>
    <mergeCell ref="D32:E32"/>
    <mergeCell ref="B7:D7"/>
    <mergeCell ref="B8:D8"/>
    <mergeCell ref="B9:D9"/>
    <mergeCell ref="B10:D10"/>
    <mergeCell ref="B11:D11"/>
    <mergeCell ref="B12:D12"/>
    <mergeCell ref="B13:D13"/>
    <mergeCell ref="B14:D14"/>
    <mergeCell ref="B15:D15"/>
    <mergeCell ref="B16:D16"/>
    <mergeCell ref="B17:D17"/>
    <mergeCell ref="B18:D18"/>
    <mergeCell ref="B20:D20"/>
    <mergeCell ref="B22:D22"/>
    <mergeCell ref="B31:C31"/>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8" r:id="rId4" name="Drop Down 2">
              <controlPr defaultSize="0" autoLine="0" autoPict="0">
                <anchor>
                  <from>
                    <xdr:col>3</xdr:col>
                    <xdr:colOff>314325</xdr:colOff>
                    <xdr:row>30</xdr:row>
                    <xdr:rowOff>38100</xdr:rowOff>
                  </from>
                  <to>
                    <xdr:col>5</xdr:col>
                    <xdr:colOff>0</xdr:colOff>
                    <xdr:row>31</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75"/>
  <sheetViews>
    <sheetView showGridLines="0" view="pageBreakPreview" zoomScaleNormal="100" zoomScaleSheetLayoutView="100" workbookViewId="0"/>
  </sheetViews>
  <sheetFormatPr defaultRowHeight="15"/>
  <cols>
    <col min="1" max="1" width="3.140625" style="198" customWidth="1"/>
    <col min="2" max="2" width="9.140625" style="168"/>
    <col min="3" max="3" width="21.28515625" style="168" customWidth="1"/>
    <col min="4" max="4" width="5" style="168" customWidth="1"/>
    <col min="5" max="5" width="5.140625" style="168" customWidth="1"/>
    <col min="6" max="6" width="9.140625" style="168" customWidth="1"/>
    <col min="7" max="7" width="8.140625" style="168" customWidth="1"/>
    <col min="8" max="10" width="9" style="168" customWidth="1"/>
    <col min="11" max="11" width="9.28515625" style="168" customWidth="1"/>
    <col min="12" max="12" width="8.85546875" style="168" customWidth="1"/>
    <col min="13" max="13" width="10.7109375" style="169" customWidth="1"/>
    <col min="14" max="14" width="11.28515625" style="168" customWidth="1"/>
    <col min="15" max="15" width="9.140625" style="168" customWidth="1"/>
    <col min="16" max="16384" width="9.140625" style="168"/>
  </cols>
  <sheetData>
    <row r="1" spans="1:20">
      <c r="A1" s="595">
        <v>1</v>
      </c>
      <c r="B1" s="167"/>
      <c r="C1" s="167"/>
      <c r="D1" s="167"/>
      <c r="E1" s="167"/>
      <c r="F1" s="167"/>
      <c r="G1" s="167"/>
      <c r="H1" s="167"/>
      <c r="I1" s="167"/>
      <c r="J1" s="1384" t="s">
        <v>444</v>
      </c>
      <c r="K1" s="1385"/>
      <c r="L1" s="1385"/>
      <c r="M1" s="1385"/>
      <c r="N1" s="1385"/>
      <c r="O1" s="283">
        <f>IF(Cover!D13&gt;0,Cover!D13,"")</f>
        <v>2014</v>
      </c>
    </row>
    <row r="2" spans="1:20">
      <c r="A2" s="595">
        <v>2</v>
      </c>
      <c r="B2" s="1396" t="s">
        <v>45</v>
      </c>
      <c r="C2" s="1397"/>
      <c r="D2" s="1376" t="str">
        <f>IF(Cover!A1&gt;0,Cover!A1,"")</f>
        <v>EMC of St. Charles County, LLC</v>
      </c>
      <c r="E2" s="1377"/>
      <c r="F2" s="1377"/>
      <c r="G2" s="1377"/>
      <c r="H2" s="1377"/>
      <c r="I2" s="1377"/>
      <c r="J2" s="1377"/>
      <c r="K2" s="1377"/>
      <c r="L2" s="1377"/>
      <c r="M2" s="1377"/>
      <c r="N2" s="1377"/>
      <c r="O2" s="1377"/>
    </row>
    <row r="3" spans="1:20" s="271" customFormat="1" ht="5.25" customHeight="1">
      <c r="A3" s="1187"/>
      <c r="B3" s="885"/>
      <c r="C3" s="885"/>
      <c r="D3" s="885"/>
      <c r="E3" s="885"/>
      <c r="F3" s="885"/>
      <c r="G3" s="885"/>
      <c r="H3" s="885"/>
      <c r="I3" s="885"/>
      <c r="J3" s="885"/>
      <c r="K3" s="885"/>
      <c r="L3" s="885"/>
      <c r="M3" s="885"/>
      <c r="N3" s="885"/>
      <c r="O3" s="885"/>
    </row>
    <row r="4" spans="1:20" ht="15" customHeight="1">
      <c r="A4" s="587"/>
      <c r="B4" s="264"/>
      <c r="C4" s="265"/>
      <c r="D4" s="266" t="s">
        <v>317</v>
      </c>
      <c r="E4" s="265"/>
      <c r="F4" s="265"/>
      <c r="G4" s="267"/>
      <c r="H4" s="266"/>
      <c r="I4" s="741" t="s">
        <v>316</v>
      </c>
      <c r="J4" s="267"/>
      <c r="K4" s="267"/>
      <c r="L4" s="267"/>
      <c r="M4" s="268"/>
      <c r="N4" s="269"/>
      <c r="O4" s="266"/>
      <c r="P4" s="149"/>
      <c r="Q4" s="149"/>
      <c r="R4" s="149"/>
      <c r="S4" s="149"/>
      <c r="T4" s="149"/>
    </row>
    <row r="5" spans="1:20" ht="53.25" customHeight="1">
      <c r="A5" s="587"/>
      <c r="B5" s="1380" t="s">
        <v>262</v>
      </c>
      <c r="C5" s="1381"/>
      <c r="D5" s="1380" t="s">
        <v>315</v>
      </c>
      <c r="E5" s="1381"/>
      <c r="F5" s="1378" t="s">
        <v>421</v>
      </c>
      <c r="G5" s="1378" t="s">
        <v>259</v>
      </c>
      <c r="H5" s="749" t="s">
        <v>258</v>
      </c>
      <c r="I5" s="749" t="s">
        <v>257</v>
      </c>
      <c r="J5" s="749" t="s">
        <v>256</v>
      </c>
      <c r="K5" s="1378" t="s">
        <v>422</v>
      </c>
      <c r="L5" s="1378" t="s">
        <v>314</v>
      </c>
      <c r="M5" s="1378" t="s">
        <v>253</v>
      </c>
      <c r="N5" s="1378" t="s">
        <v>423</v>
      </c>
      <c r="O5" s="1378" t="s">
        <v>401</v>
      </c>
    </row>
    <row r="6" spans="1:20" ht="36.75" customHeight="1">
      <c r="A6" s="587"/>
      <c r="B6" s="1398"/>
      <c r="C6" s="1399"/>
      <c r="D6" s="1390" t="s">
        <v>249</v>
      </c>
      <c r="E6" s="1391"/>
      <c r="F6" s="1392"/>
      <c r="G6" s="1392"/>
      <c r="H6" s="1393" t="s">
        <v>251</v>
      </c>
      <c r="I6" s="1394"/>
      <c r="J6" s="1395"/>
      <c r="K6" s="1392"/>
      <c r="L6" s="1392"/>
      <c r="M6" s="1392"/>
      <c r="N6" s="1392"/>
      <c r="O6" s="1379"/>
    </row>
    <row r="7" spans="1:20" ht="15" customHeight="1">
      <c r="A7" s="587"/>
      <c r="B7" s="1382" t="s">
        <v>250</v>
      </c>
      <c r="C7" s="1383"/>
      <c r="D7" s="1386"/>
      <c r="E7" s="1387"/>
      <c r="F7" s="742"/>
      <c r="G7" s="743"/>
      <c r="H7" s="744"/>
      <c r="I7" s="745"/>
      <c r="J7" s="746"/>
      <c r="K7" s="747"/>
      <c r="L7" s="748"/>
      <c r="M7" s="748"/>
      <c r="N7" s="748"/>
      <c r="O7" s="752"/>
    </row>
    <row r="8" spans="1:20" ht="15" customHeight="1">
      <c r="A8" s="587">
        <v>3</v>
      </c>
      <c r="B8" s="1388" t="s">
        <v>248</v>
      </c>
      <c r="C8" s="1389"/>
      <c r="D8" s="256">
        <v>301</v>
      </c>
      <c r="E8" s="273">
        <v>301</v>
      </c>
      <c r="F8" s="274"/>
      <c r="G8" s="274"/>
      <c r="H8" s="279"/>
      <c r="I8" s="279"/>
      <c r="J8" s="279"/>
      <c r="K8" s="286">
        <f>F8+G8-H8</f>
        <v>0</v>
      </c>
      <c r="L8" s="279"/>
      <c r="M8" s="345"/>
      <c r="N8" s="279"/>
      <c r="O8" s="673">
        <f>L8-H8-I8+J8+N8</f>
        <v>0</v>
      </c>
    </row>
    <row r="9" spans="1:20" ht="15" customHeight="1">
      <c r="A9" s="587">
        <v>4</v>
      </c>
      <c r="B9" s="1239" t="s">
        <v>247</v>
      </c>
      <c r="C9" s="1240"/>
      <c r="D9" s="256">
        <v>302</v>
      </c>
      <c r="E9" s="273">
        <v>302</v>
      </c>
      <c r="F9" s="275"/>
      <c r="G9" s="275"/>
      <c r="H9" s="280"/>
      <c r="I9" s="280"/>
      <c r="J9" s="280"/>
      <c r="K9" s="286">
        <f>F9+G9-H9</f>
        <v>0</v>
      </c>
      <c r="L9" s="280"/>
      <c r="M9" s="346"/>
      <c r="N9" s="280"/>
      <c r="O9" s="671">
        <f>L9-H9-I9+J9+N9</f>
        <v>0</v>
      </c>
    </row>
    <row r="10" spans="1:20" ht="15" customHeight="1">
      <c r="A10" s="587">
        <v>5</v>
      </c>
      <c r="B10" s="1239" t="s">
        <v>246</v>
      </c>
      <c r="C10" s="1240"/>
      <c r="D10" s="256">
        <v>303</v>
      </c>
      <c r="E10" s="273">
        <v>303</v>
      </c>
      <c r="F10" s="275"/>
      <c r="G10" s="275"/>
      <c r="H10" s="280"/>
      <c r="I10" s="280"/>
      <c r="J10" s="280"/>
      <c r="K10" s="286">
        <f>F10+G10-H10</f>
        <v>0</v>
      </c>
      <c r="L10" s="280"/>
      <c r="M10" s="346"/>
      <c r="N10" s="280"/>
      <c r="O10" s="671">
        <f>L10-H10-I10+J10+N10</f>
        <v>0</v>
      </c>
    </row>
    <row r="11" spans="1:20" ht="15" customHeight="1">
      <c r="A11" s="587"/>
      <c r="B11" s="1356" t="s">
        <v>313</v>
      </c>
      <c r="C11" s="1357"/>
      <c r="D11" s="256"/>
      <c r="E11" s="273"/>
      <c r="F11" s="276"/>
      <c r="G11" s="277"/>
      <c r="H11" s="281"/>
      <c r="I11" s="281"/>
      <c r="J11" s="281"/>
      <c r="K11" s="287"/>
      <c r="L11" s="281"/>
      <c r="M11" s="347"/>
      <c r="N11" s="281"/>
      <c r="O11" s="674"/>
    </row>
    <row r="12" spans="1:20" ht="15" customHeight="1">
      <c r="A12" s="587">
        <v>6</v>
      </c>
      <c r="B12" s="1239" t="s">
        <v>227</v>
      </c>
      <c r="C12" s="1240"/>
      <c r="D12" s="256" t="s">
        <v>200</v>
      </c>
      <c r="E12" s="273">
        <v>310</v>
      </c>
      <c r="F12" s="275"/>
      <c r="G12" s="275"/>
      <c r="H12" s="280"/>
      <c r="I12" s="280"/>
      <c r="J12" s="280"/>
      <c r="K12" s="288">
        <f t="shared" ref="K12:K21" si="0">F12+G12-H12</f>
        <v>0</v>
      </c>
      <c r="L12" s="280"/>
      <c r="M12" s="346"/>
      <c r="N12" s="280"/>
      <c r="O12" s="671">
        <f t="shared" ref="O12:O21" si="1">L12-H12-I12+J12+N12</f>
        <v>0</v>
      </c>
    </row>
    <row r="13" spans="1:20" ht="15" customHeight="1">
      <c r="A13" s="587">
        <v>7</v>
      </c>
      <c r="B13" s="1239" t="s">
        <v>226</v>
      </c>
      <c r="C13" s="1240"/>
      <c r="D13" s="256" t="s">
        <v>200</v>
      </c>
      <c r="E13" s="273">
        <v>311</v>
      </c>
      <c r="F13" s="275"/>
      <c r="G13" s="275"/>
      <c r="H13" s="280"/>
      <c r="I13" s="280"/>
      <c r="J13" s="280"/>
      <c r="K13" s="286">
        <f t="shared" si="0"/>
        <v>0</v>
      </c>
      <c r="L13" s="280"/>
      <c r="M13" s="346"/>
      <c r="N13" s="280"/>
      <c r="O13" s="671">
        <f t="shared" si="1"/>
        <v>0</v>
      </c>
    </row>
    <row r="14" spans="1:20" ht="15" customHeight="1">
      <c r="A14" s="587"/>
      <c r="B14" s="1356" t="s">
        <v>312</v>
      </c>
      <c r="C14" s="1357"/>
      <c r="D14" s="256"/>
      <c r="E14" s="273"/>
      <c r="F14" s="276"/>
      <c r="G14" s="277"/>
      <c r="H14" s="281"/>
      <c r="I14" s="281"/>
      <c r="J14" s="281"/>
      <c r="K14" s="289"/>
      <c r="L14" s="281"/>
      <c r="M14" s="347"/>
      <c r="N14" s="281"/>
      <c r="O14" s="753"/>
    </row>
    <row r="15" spans="1:20" ht="15" customHeight="1">
      <c r="A15" s="587">
        <v>8</v>
      </c>
      <c r="B15" s="1239" t="s">
        <v>227</v>
      </c>
      <c r="C15" s="1240"/>
      <c r="D15" s="256">
        <v>350</v>
      </c>
      <c r="E15" s="256" t="s">
        <v>200</v>
      </c>
      <c r="F15" s="275"/>
      <c r="G15" s="275"/>
      <c r="H15" s="280"/>
      <c r="I15" s="280"/>
      <c r="J15" s="280"/>
      <c r="K15" s="286">
        <f t="shared" si="0"/>
        <v>0</v>
      </c>
      <c r="L15" s="280"/>
      <c r="M15" s="346"/>
      <c r="N15" s="280"/>
      <c r="O15" s="673">
        <f t="shared" si="1"/>
        <v>0</v>
      </c>
    </row>
    <row r="16" spans="1:20" ht="15" customHeight="1">
      <c r="A16" s="587">
        <v>9</v>
      </c>
      <c r="B16" s="1239" t="s">
        <v>226</v>
      </c>
      <c r="C16" s="1240"/>
      <c r="D16" s="256">
        <v>351</v>
      </c>
      <c r="E16" s="256" t="s">
        <v>200</v>
      </c>
      <c r="F16" s="275"/>
      <c r="G16" s="275"/>
      <c r="H16" s="280"/>
      <c r="I16" s="280"/>
      <c r="J16" s="280"/>
      <c r="K16" s="286">
        <f t="shared" si="0"/>
        <v>0</v>
      </c>
      <c r="L16" s="280"/>
      <c r="M16" s="346"/>
      <c r="N16" s="280"/>
      <c r="O16" s="671">
        <f t="shared" si="1"/>
        <v>0</v>
      </c>
    </row>
    <row r="17" spans="1:15" ht="15" customHeight="1">
      <c r="A17" s="587">
        <v>10</v>
      </c>
      <c r="B17" s="1239" t="s">
        <v>311</v>
      </c>
      <c r="C17" s="1240"/>
      <c r="D17" s="256">
        <v>352.1</v>
      </c>
      <c r="E17" s="256">
        <v>352.1</v>
      </c>
      <c r="F17" s="275"/>
      <c r="G17" s="275"/>
      <c r="H17" s="280"/>
      <c r="I17" s="280"/>
      <c r="J17" s="280"/>
      <c r="K17" s="286">
        <f t="shared" si="0"/>
        <v>0</v>
      </c>
      <c r="L17" s="280"/>
      <c r="M17" s="346"/>
      <c r="N17" s="280"/>
      <c r="O17" s="671">
        <f t="shared" si="1"/>
        <v>0</v>
      </c>
    </row>
    <row r="18" spans="1:15" ht="15" customHeight="1">
      <c r="A18" s="587">
        <v>11</v>
      </c>
      <c r="B18" s="1239" t="s">
        <v>310</v>
      </c>
      <c r="C18" s="1240"/>
      <c r="D18" s="256">
        <v>352.2</v>
      </c>
      <c r="E18" s="256">
        <v>352.2</v>
      </c>
      <c r="F18" s="275"/>
      <c r="G18" s="275"/>
      <c r="H18" s="280"/>
      <c r="I18" s="280"/>
      <c r="J18" s="280"/>
      <c r="K18" s="286">
        <f t="shared" si="0"/>
        <v>0</v>
      </c>
      <c r="L18" s="280"/>
      <c r="M18" s="346"/>
      <c r="N18" s="280"/>
      <c r="O18" s="673">
        <f t="shared" si="1"/>
        <v>0</v>
      </c>
    </row>
    <row r="19" spans="1:15" ht="15" customHeight="1">
      <c r="A19" s="587">
        <v>12</v>
      </c>
      <c r="B19" s="1239" t="s">
        <v>309</v>
      </c>
      <c r="C19" s="1240"/>
      <c r="D19" s="256">
        <v>353</v>
      </c>
      <c r="E19" s="256">
        <v>353</v>
      </c>
      <c r="F19" s="275"/>
      <c r="G19" s="275"/>
      <c r="H19" s="279"/>
      <c r="I19" s="279"/>
      <c r="J19" s="279"/>
      <c r="K19" s="286">
        <f t="shared" si="0"/>
        <v>0</v>
      </c>
      <c r="L19" s="279"/>
      <c r="M19" s="345"/>
      <c r="N19" s="279"/>
      <c r="O19" s="671">
        <f t="shared" si="1"/>
        <v>0</v>
      </c>
    </row>
    <row r="20" spans="1:15" ht="15" customHeight="1">
      <c r="A20" s="587">
        <v>13</v>
      </c>
      <c r="B20" s="750" t="s">
        <v>308</v>
      </c>
      <c r="C20" s="639"/>
      <c r="D20" s="256">
        <v>354</v>
      </c>
      <c r="E20" s="256">
        <v>354</v>
      </c>
      <c r="F20" s="275"/>
      <c r="G20" s="275"/>
      <c r="H20" s="279"/>
      <c r="I20" s="279"/>
      <c r="J20" s="279"/>
      <c r="K20" s="286">
        <f t="shared" si="0"/>
        <v>0</v>
      </c>
      <c r="L20" s="279"/>
      <c r="M20" s="345"/>
      <c r="N20" s="279"/>
      <c r="O20" s="671">
        <f t="shared" si="1"/>
        <v>0</v>
      </c>
    </row>
    <row r="21" spans="1:15" ht="15" customHeight="1">
      <c r="A21" s="587">
        <v>14</v>
      </c>
      <c r="B21" s="750" t="s">
        <v>432</v>
      </c>
      <c r="C21" s="639"/>
      <c r="D21" s="256">
        <v>355</v>
      </c>
      <c r="E21" s="256">
        <v>355</v>
      </c>
      <c r="F21" s="275"/>
      <c r="G21" s="275"/>
      <c r="H21" s="279"/>
      <c r="I21" s="279"/>
      <c r="J21" s="279"/>
      <c r="K21" s="286">
        <f t="shared" si="0"/>
        <v>0</v>
      </c>
      <c r="L21" s="279"/>
      <c r="M21" s="345"/>
      <c r="N21" s="279"/>
      <c r="O21" s="671">
        <f t="shared" si="1"/>
        <v>0</v>
      </c>
    </row>
    <row r="22" spans="1:15" ht="15" customHeight="1">
      <c r="A22" s="587"/>
      <c r="B22" s="1356" t="s">
        <v>238</v>
      </c>
      <c r="C22" s="1357"/>
      <c r="D22" s="256"/>
      <c r="E22" s="273"/>
      <c r="F22" s="276"/>
      <c r="G22" s="277"/>
      <c r="H22" s="281"/>
      <c r="I22" s="281"/>
      <c r="J22" s="281"/>
      <c r="K22" s="287"/>
      <c r="L22" s="281"/>
      <c r="M22" s="347"/>
      <c r="N22" s="281"/>
      <c r="O22" s="674"/>
    </row>
    <row r="23" spans="1:15" ht="15" customHeight="1">
      <c r="A23" s="587">
        <v>15</v>
      </c>
      <c r="B23" s="1239" t="s">
        <v>227</v>
      </c>
      <c r="C23" s="1240"/>
      <c r="D23" s="256">
        <v>360</v>
      </c>
      <c r="E23" s="256" t="s">
        <v>200</v>
      </c>
      <c r="F23" s="275"/>
      <c r="G23" s="275"/>
      <c r="H23" s="280"/>
      <c r="I23" s="280"/>
      <c r="J23" s="280"/>
      <c r="K23" s="288">
        <f>F23+G23-H23</f>
        <v>0</v>
      </c>
      <c r="L23" s="280"/>
      <c r="M23" s="346"/>
      <c r="N23" s="280"/>
      <c r="O23" s="673">
        <f>L23-H23-I23+J23+N23</f>
        <v>0</v>
      </c>
    </row>
    <row r="24" spans="1:15" ht="15" customHeight="1">
      <c r="A24" s="587">
        <v>16</v>
      </c>
      <c r="B24" s="1239" t="s">
        <v>226</v>
      </c>
      <c r="C24" s="1240"/>
      <c r="D24" s="256">
        <v>361</v>
      </c>
      <c r="E24" s="256" t="s">
        <v>200</v>
      </c>
      <c r="F24" s="275"/>
      <c r="G24" s="275"/>
      <c r="H24" s="279"/>
      <c r="I24" s="279"/>
      <c r="J24" s="279"/>
      <c r="K24" s="286">
        <f>F24+G24-H24</f>
        <v>0</v>
      </c>
      <c r="L24" s="279"/>
      <c r="M24" s="345"/>
      <c r="N24" s="279"/>
      <c r="O24" s="671">
        <f>L24-H24-I24+J24+N24</f>
        <v>0</v>
      </c>
    </row>
    <row r="25" spans="1:15" ht="15" customHeight="1">
      <c r="A25" s="587">
        <v>17</v>
      </c>
      <c r="B25" s="1239" t="s">
        <v>307</v>
      </c>
      <c r="C25" s="1240"/>
      <c r="D25" s="256">
        <v>362</v>
      </c>
      <c r="E25" s="273">
        <v>362</v>
      </c>
      <c r="F25" s="275"/>
      <c r="G25" s="275"/>
      <c r="H25" s="279"/>
      <c r="I25" s="279"/>
      <c r="J25" s="279"/>
      <c r="K25" s="286">
        <f>F25+G25-H25</f>
        <v>0</v>
      </c>
      <c r="L25" s="279"/>
      <c r="M25" s="345"/>
      <c r="N25" s="279"/>
      <c r="O25" s="671">
        <f>L25-H25-I25+J25+N25</f>
        <v>0</v>
      </c>
    </row>
    <row r="26" spans="1:15" ht="15" customHeight="1">
      <c r="A26" s="587">
        <v>18</v>
      </c>
      <c r="B26" s="1239" t="s">
        <v>231</v>
      </c>
      <c r="C26" s="1240"/>
      <c r="D26" s="256">
        <v>363</v>
      </c>
      <c r="E26" s="273">
        <v>363</v>
      </c>
      <c r="F26" s="275"/>
      <c r="G26" s="275"/>
      <c r="H26" s="279"/>
      <c r="I26" s="279"/>
      <c r="J26" s="279"/>
      <c r="K26" s="286">
        <f>F26+G26-H26</f>
        <v>0</v>
      </c>
      <c r="L26" s="279"/>
      <c r="M26" s="345"/>
      <c r="N26" s="279"/>
      <c r="O26" s="671">
        <f>L26-H26-I26+J26+N26</f>
        <v>0</v>
      </c>
    </row>
    <row r="27" spans="1:15" ht="15" customHeight="1">
      <c r="A27" s="587"/>
      <c r="B27" s="1356" t="s">
        <v>306</v>
      </c>
      <c r="C27" s="1357"/>
      <c r="D27" s="256"/>
      <c r="E27" s="273"/>
      <c r="F27" s="276"/>
      <c r="G27" s="277"/>
      <c r="H27" s="281"/>
      <c r="I27" s="281"/>
      <c r="J27" s="281"/>
      <c r="K27" s="287"/>
      <c r="L27" s="281"/>
      <c r="M27" s="347"/>
      <c r="N27" s="281"/>
      <c r="O27" s="674"/>
    </row>
    <row r="28" spans="1:15" s="174" customFormat="1" ht="15" customHeight="1">
      <c r="A28" s="587">
        <v>19</v>
      </c>
      <c r="B28" s="1239" t="s">
        <v>227</v>
      </c>
      <c r="C28" s="1240"/>
      <c r="D28" s="256">
        <v>370</v>
      </c>
      <c r="E28" s="256" t="s">
        <v>200</v>
      </c>
      <c r="F28" s="275"/>
      <c r="G28" s="275"/>
      <c r="H28" s="280"/>
      <c r="I28" s="280"/>
      <c r="J28" s="280"/>
      <c r="K28" s="288">
        <f t="shared" ref="K28:K36" si="2">F28+G28-H28</f>
        <v>0</v>
      </c>
      <c r="L28" s="280"/>
      <c r="M28" s="346"/>
      <c r="N28" s="280"/>
      <c r="O28" s="673">
        <f t="shared" ref="O28:O36" si="3">L28-H28-I28+J28+N28</f>
        <v>0</v>
      </c>
    </row>
    <row r="29" spans="1:15" ht="15" customHeight="1">
      <c r="A29" s="587">
        <v>20</v>
      </c>
      <c r="B29" s="1239" t="s">
        <v>226</v>
      </c>
      <c r="C29" s="1240"/>
      <c r="D29" s="256">
        <v>371</v>
      </c>
      <c r="E29" s="256" t="s">
        <v>200</v>
      </c>
      <c r="F29" s="275"/>
      <c r="G29" s="275"/>
      <c r="H29" s="280"/>
      <c r="I29" s="280"/>
      <c r="J29" s="280"/>
      <c r="K29" s="288">
        <f t="shared" si="2"/>
        <v>0</v>
      </c>
      <c r="L29" s="280"/>
      <c r="M29" s="346"/>
      <c r="N29" s="280"/>
      <c r="O29" s="671">
        <f t="shared" si="3"/>
        <v>0</v>
      </c>
    </row>
    <row r="30" spans="1:15" ht="15" customHeight="1">
      <c r="A30" s="587">
        <v>21</v>
      </c>
      <c r="B30" s="750" t="s">
        <v>305</v>
      </c>
      <c r="C30" s="639"/>
      <c r="D30" s="256" t="s">
        <v>200</v>
      </c>
      <c r="E30" s="273">
        <v>372</v>
      </c>
      <c r="F30" s="275"/>
      <c r="G30" s="275"/>
      <c r="H30" s="279"/>
      <c r="I30" s="279"/>
      <c r="J30" s="279"/>
      <c r="K30" s="286">
        <f t="shared" si="2"/>
        <v>0</v>
      </c>
      <c r="L30" s="279"/>
      <c r="M30" s="345"/>
      <c r="N30" s="279"/>
      <c r="O30" s="671">
        <f t="shared" si="3"/>
        <v>0</v>
      </c>
    </row>
    <row r="31" spans="1:15" s="174" customFormat="1" ht="15" customHeight="1">
      <c r="A31" s="637">
        <v>22</v>
      </c>
      <c r="B31" s="1259" t="s">
        <v>304</v>
      </c>
      <c r="C31" s="1359"/>
      <c r="D31" s="255">
        <v>372</v>
      </c>
      <c r="E31" s="641">
        <v>373</v>
      </c>
      <c r="F31" s="275"/>
      <c r="G31" s="275"/>
      <c r="H31" s="279"/>
      <c r="I31" s="279"/>
      <c r="J31" s="279"/>
      <c r="K31" s="286">
        <f t="shared" si="2"/>
        <v>0</v>
      </c>
      <c r="L31" s="279"/>
      <c r="M31" s="751"/>
      <c r="N31" s="279"/>
      <c r="O31" s="671">
        <f t="shared" si="3"/>
        <v>0</v>
      </c>
    </row>
    <row r="32" spans="1:15" s="174" customFormat="1" ht="28.5" customHeight="1">
      <c r="A32" s="1187" t="s">
        <v>518</v>
      </c>
      <c r="B32" s="1187"/>
      <c r="C32" s="1187"/>
      <c r="D32" s="1187"/>
      <c r="E32" s="1187"/>
      <c r="F32" s="1187"/>
      <c r="G32" s="1187"/>
      <c r="H32" s="1187"/>
      <c r="I32" s="1187"/>
      <c r="J32" s="1187"/>
      <c r="K32" s="1187"/>
      <c r="L32" s="1187"/>
      <c r="M32" s="1187"/>
      <c r="N32" s="1187"/>
      <c r="O32" s="1187"/>
    </row>
    <row r="33" spans="1:15" ht="15.75" customHeight="1">
      <c r="A33" s="587">
        <v>23</v>
      </c>
      <c r="B33" s="1239" t="s">
        <v>433</v>
      </c>
      <c r="C33" s="1358"/>
      <c r="D33" s="256">
        <v>372.1</v>
      </c>
      <c r="E33" s="640">
        <v>373.1</v>
      </c>
      <c r="F33" s="275"/>
      <c r="G33" s="275"/>
      <c r="H33" s="280"/>
      <c r="I33" s="280"/>
      <c r="J33" s="280"/>
      <c r="K33" s="288">
        <f t="shared" si="2"/>
        <v>0</v>
      </c>
      <c r="L33" s="280"/>
      <c r="M33" s="346"/>
      <c r="N33" s="280"/>
      <c r="O33" s="671">
        <f t="shared" si="3"/>
        <v>0</v>
      </c>
    </row>
    <row r="34" spans="1:15" s="174" customFormat="1" ht="15" customHeight="1">
      <c r="A34" s="587">
        <v>24</v>
      </c>
      <c r="B34" s="1239" t="s">
        <v>303</v>
      </c>
      <c r="C34" s="1358"/>
      <c r="D34" s="256">
        <v>373</v>
      </c>
      <c r="E34" s="256">
        <v>374</v>
      </c>
      <c r="F34" s="274"/>
      <c r="G34" s="274"/>
      <c r="H34" s="279"/>
      <c r="I34" s="279"/>
      <c r="J34" s="279"/>
      <c r="K34" s="286">
        <f t="shared" si="2"/>
        <v>0</v>
      </c>
      <c r="L34" s="279"/>
      <c r="M34" s="345"/>
      <c r="N34" s="279"/>
      <c r="O34" s="671">
        <f t="shared" si="3"/>
        <v>0</v>
      </c>
    </row>
    <row r="35" spans="1:15" ht="15" customHeight="1">
      <c r="A35" s="587">
        <v>25</v>
      </c>
      <c r="B35" s="1239" t="s">
        <v>302</v>
      </c>
      <c r="C35" s="1358"/>
      <c r="D35" s="256">
        <v>374</v>
      </c>
      <c r="E35" s="640">
        <v>375</v>
      </c>
      <c r="F35" s="275"/>
      <c r="G35" s="275"/>
      <c r="H35" s="280"/>
      <c r="I35" s="280"/>
      <c r="J35" s="280"/>
      <c r="K35" s="288">
        <f t="shared" si="2"/>
        <v>0</v>
      </c>
      <c r="L35" s="280"/>
      <c r="M35" s="346"/>
      <c r="N35" s="280"/>
      <c r="O35" s="671">
        <f t="shared" si="3"/>
        <v>0</v>
      </c>
    </row>
    <row r="36" spans="1:15" s="174" customFormat="1" ht="15" customHeight="1">
      <c r="A36" s="587">
        <v>26</v>
      </c>
      <c r="B36" s="1265" t="s">
        <v>446</v>
      </c>
      <c r="C36" s="1360"/>
      <c r="D36" s="256">
        <v>375</v>
      </c>
      <c r="E36" s="256">
        <v>376</v>
      </c>
      <c r="F36" s="274"/>
      <c r="G36" s="274"/>
      <c r="H36" s="279"/>
      <c r="I36" s="279"/>
      <c r="J36" s="279"/>
      <c r="K36" s="286">
        <f t="shared" si="2"/>
        <v>0</v>
      </c>
      <c r="L36" s="279"/>
      <c r="M36" s="345"/>
      <c r="N36" s="279"/>
      <c r="O36" s="671">
        <f t="shared" si="3"/>
        <v>0</v>
      </c>
    </row>
    <row r="37" spans="1:15" ht="15" customHeight="1">
      <c r="A37" s="587"/>
      <c r="B37" s="1356" t="s">
        <v>301</v>
      </c>
      <c r="C37" s="1361"/>
      <c r="D37" s="256"/>
      <c r="E37" s="640"/>
      <c r="F37" s="276"/>
      <c r="G37" s="277"/>
      <c r="H37" s="281"/>
      <c r="I37" s="281"/>
      <c r="J37" s="281"/>
      <c r="K37" s="287"/>
      <c r="L37" s="281"/>
      <c r="M37" s="347"/>
      <c r="N37" s="281"/>
      <c r="O37" s="674"/>
    </row>
    <row r="38" spans="1:15" ht="15" customHeight="1">
      <c r="A38" s="587">
        <v>27</v>
      </c>
      <c r="B38" s="1239" t="s">
        <v>214</v>
      </c>
      <c r="C38" s="1240"/>
      <c r="D38" s="256">
        <v>389</v>
      </c>
      <c r="E38" s="640" t="s">
        <v>200</v>
      </c>
      <c r="F38" s="275"/>
      <c r="G38" s="275"/>
      <c r="H38" s="280"/>
      <c r="I38" s="280"/>
      <c r="J38" s="280"/>
      <c r="K38" s="288">
        <f t="shared" ref="K38:K49" si="4">F38+G38-H38</f>
        <v>0</v>
      </c>
      <c r="L38" s="280"/>
      <c r="M38" s="346"/>
      <c r="N38" s="280"/>
      <c r="O38" s="671">
        <f t="shared" ref="O38:O48" si="5">L38-H38-I38+J38+N38</f>
        <v>0</v>
      </c>
    </row>
    <row r="39" spans="1:15" ht="15" customHeight="1">
      <c r="A39" s="587">
        <v>28</v>
      </c>
      <c r="B39" s="1239" t="s">
        <v>213</v>
      </c>
      <c r="C39" s="1358"/>
      <c r="D39" s="256">
        <v>390</v>
      </c>
      <c r="E39" s="640" t="s">
        <v>200</v>
      </c>
      <c r="F39" s="274"/>
      <c r="G39" s="274"/>
      <c r="H39" s="279"/>
      <c r="I39" s="279"/>
      <c r="J39" s="279"/>
      <c r="K39" s="286">
        <f t="shared" si="4"/>
        <v>0</v>
      </c>
      <c r="L39" s="279"/>
      <c r="M39" s="345"/>
      <c r="N39" s="279"/>
      <c r="O39" s="671">
        <f t="shared" si="5"/>
        <v>0</v>
      </c>
    </row>
    <row r="40" spans="1:15" ht="15" customHeight="1">
      <c r="A40" s="587">
        <v>29</v>
      </c>
      <c r="B40" s="1239" t="s">
        <v>212</v>
      </c>
      <c r="C40" s="1358"/>
      <c r="D40" s="256">
        <v>391</v>
      </c>
      <c r="E40" s="640">
        <v>391</v>
      </c>
      <c r="F40" s="274"/>
      <c r="G40" s="274"/>
      <c r="H40" s="279"/>
      <c r="I40" s="279"/>
      <c r="J40" s="279"/>
      <c r="K40" s="286">
        <f t="shared" si="4"/>
        <v>0</v>
      </c>
      <c r="L40" s="279"/>
      <c r="M40" s="345"/>
      <c r="N40" s="279"/>
      <c r="O40" s="671">
        <f t="shared" si="5"/>
        <v>0</v>
      </c>
    </row>
    <row r="41" spans="1:15" ht="15" customHeight="1">
      <c r="A41" s="587">
        <v>30</v>
      </c>
      <c r="B41" s="1265" t="s">
        <v>445</v>
      </c>
      <c r="C41" s="1363"/>
      <c r="D41" s="256">
        <v>391.1</v>
      </c>
      <c r="E41" s="640">
        <v>391.1</v>
      </c>
      <c r="F41" s="274"/>
      <c r="G41" s="274"/>
      <c r="H41" s="279"/>
      <c r="I41" s="279"/>
      <c r="J41" s="279"/>
      <c r="K41" s="286">
        <f t="shared" si="4"/>
        <v>0</v>
      </c>
      <c r="L41" s="279"/>
      <c r="M41" s="345"/>
      <c r="N41" s="279"/>
      <c r="O41" s="671">
        <f t="shared" si="5"/>
        <v>0</v>
      </c>
    </row>
    <row r="42" spans="1:15" ht="15" customHeight="1">
      <c r="A42" s="587">
        <v>31</v>
      </c>
      <c r="B42" s="1239" t="s">
        <v>210</v>
      </c>
      <c r="C42" s="1358"/>
      <c r="D42" s="256">
        <v>392</v>
      </c>
      <c r="E42" s="640">
        <v>392</v>
      </c>
      <c r="F42" s="274"/>
      <c r="G42" s="274"/>
      <c r="H42" s="279"/>
      <c r="I42" s="279"/>
      <c r="J42" s="279"/>
      <c r="K42" s="286">
        <f t="shared" si="4"/>
        <v>0</v>
      </c>
      <c r="L42" s="279"/>
      <c r="M42" s="345"/>
      <c r="N42" s="279"/>
      <c r="O42" s="671">
        <f t="shared" si="5"/>
        <v>0</v>
      </c>
    </row>
    <row r="43" spans="1:15" ht="15" customHeight="1">
      <c r="A43" s="587">
        <v>32</v>
      </c>
      <c r="B43" s="1239" t="s">
        <v>209</v>
      </c>
      <c r="C43" s="1240"/>
      <c r="D43" s="256" t="s">
        <v>200</v>
      </c>
      <c r="E43" s="640">
        <v>393</v>
      </c>
      <c r="F43" s="274"/>
      <c r="G43" s="274"/>
      <c r="H43" s="279"/>
      <c r="I43" s="279"/>
      <c r="J43" s="279"/>
      <c r="K43" s="286">
        <f t="shared" si="4"/>
        <v>0</v>
      </c>
      <c r="L43" s="279"/>
      <c r="M43" s="345"/>
      <c r="N43" s="279"/>
      <c r="O43" s="671">
        <f t="shared" si="5"/>
        <v>0</v>
      </c>
    </row>
    <row r="44" spans="1:15" ht="15" customHeight="1">
      <c r="A44" s="587">
        <v>33</v>
      </c>
      <c r="B44" s="1239" t="s">
        <v>207</v>
      </c>
      <c r="C44" s="1358"/>
      <c r="D44" s="256">
        <v>393</v>
      </c>
      <c r="E44" s="256" t="s">
        <v>200</v>
      </c>
      <c r="F44" s="274"/>
      <c r="G44" s="274"/>
      <c r="H44" s="279"/>
      <c r="I44" s="279"/>
      <c r="J44" s="279"/>
      <c r="K44" s="286">
        <f t="shared" si="4"/>
        <v>0</v>
      </c>
      <c r="L44" s="279"/>
      <c r="M44" s="345"/>
      <c r="N44" s="279"/>
      <c r="O44" s="671">
        <f t="shared" si="5"/>
        <v>0</v>
      </c>
    </row>
    <row r="45" spans="1:15" ht="15" customHeight="1">
      <c r="A45" s="587">
        <v>34</v>
      </c>
      <c r="B45" s="1239" t="s">
        <v>206</v>
      </c>
      <c r="C45" s="1358"/>
      <c r="D45" s="256">
        <v>394</v>
      </c>
      <c r="E45" s="256" t="s">
        <v>200</v>
      </c>
      <c r="F45" s="274"/>
      <c r="G45" s="274"/>
      <c r="H45" s="279"/>
      <c r="I45" s="279"/>
      <c r="J45" s="279"/>
      <c r="K45" s="286">
        <f t="shared" si="4"/>
        <v>0</v>
      </c>
      <c r="L45" s="279"/>
      <c r="M45" s="345"/>
      <c r="N45" s="279"/>
      <c r="O45" s="671">
        <f t="shared" si="5"/>
        <v>0</v>
      </c>
    </row>
    <row r="46" spans="1:15" ht="15" customHeight="1">
      <c r="A46" s="587">
        <v>35</v>
      </c>
      <c r="B46" s="1239" t="s">
        <v>205</v>
      </c>
      <c r="C46" s="1358"/>
      <c r="D46" s="256">
        <v>395</v>
      </c>
      <c r="E46" s="256" t="s">
        <v>200</v>
      </c>
      <c r="F46" s="274"/>
      <c r="G46" s="274"/>
      <c r="H46" s="279"/>
      <c r="I46" s="279"/>
      <c r="J46" s="279"/>
      <c r="K46" s="286">
        <f t="shared" si="4"/>
        <v>0</v>
      </c>
      <c r="L46" s="279"/>
      <c r="M46" s="345"/>
      <c r="N46" s="279"/>
      <c r="O46" s="671">
        <f t="shared" si="5"/>
        <v>0</v>
      </c>
    </row>
    <row r="47" spans="1:15" ht="15" customHeight="1">
      <c r="A47" s="587">
        <v>36</v>
      </c>
      <c r="B47" s="1239" t="s">
        <v>204</v>
      </c>
      <c r="C47" s="1358"/>
      <c r="D47" s="256">
        <v>396</v>
      </c>
      <c r="E47" s="256" t="s">
        <v>200</v>
      </c>
      <c r="F47" s="274"/>
      <c r="G47" s="274"/>
      <c r="H47" s="279"/>
      <c r="I47" s="279"/>
      <c r="J47" s="279"/>
      <c r="K47" s="286">
        <f t="shared" si="4"/>
        <v>0</v>
      </c>
      <c r="L47" s="279"/>
      <c r="M47" s="345"/>
      <c r="N47" s="279"/>
      <c r="O47" s="671">
        <f t="shared" si="5"/>
        <v>0</v>
      </c>
    </row>
    <row r="48" spans="1:15" ht="15" customHeight="1">
      <c r="A48" s="587">
        <v>37</v>
      </c>
      <c r="B48" s="1239" t="s">
        <v>203</v>
      </c>
      <c r="C48" s="1358"/>
      <c r="D48" s="256">
        <v>397</v>
      </c>
      <c r="E48" s="256" t="s">
        <v>200</v>
      </c>
      <c r="F48" s="274"/>
      <c r="G48" s="274"/>
      <c r="H48" s="279"/>
      <c r="I48" s="279"/>
      <c r="J48" s="279"/>
      <c r="K48" s="286">
        <f t="shared" si="4"/>
        <v>0</v>
      </c>
      <c r="L48" s="279"/>
      <c r="M48" s="345"/>
      <c r="N48" s="279"/>
      <c r="O48" s="671">
        <f t="shared" si="5"/>
        <v>0</v>
      </c>
    </row>
    <row r="49" spans="1:16" ht="15" customHeight="1">
      <c r="A49" s="587">
        <v>38</v>
      </c>
      <c r="B49" s="1239" t="s">
        <v>202</v>
      </c>
      <c r="C49" s="1358"/>
      <c r="D49" s="256">
        <v>398</v>
      </c>
      <c r="E49" s="256" t="s">
        <v>200</v>
      </c>
      <c r="F49" s="274"/>
      <c r="G49" s="274"/>
      <c r="H49" s="279"/>
      <c r="I49" s="279"/>
      <c r="J49" s="279"/>
      <c r="K49" s="286">
        <f t="shared" si="4"/>
        <v>0</v>
      </c>
      <c r="L49" s="279"/>
      <c r="M49" s="345"/>
      <c r="N49" s="279"/>
      <c r="O49" s="671">
        <f>L49-H49-I49+J49+N49</f>
        <v>0</v>
      </c>
    </row>
    <row r="50" spans="1:16" ht="15" customHeight="1" thickBot="1">
      <c r="A50" s="587">
        <v>39</v>
      </c>
      <c r="B50" s="1259" t="s">
        <v>300</v>
      </c>
      <c r="C50" s="1359"/>
      <c r="D50" s="1261" t="s">
        <v>198</v>
      </c>
      <c r="E50" s="1262"/>
      <c r="F50" s="278">
        <f t="shared" ref="F50:L50" si="6">SUM(F8:F49)</f>
        <v>0</v>
      </c>
      <c r="G50" s="278">
        <f t="shared" si="6"/>
        <v>0</v>
      </c>
      <c r="H50" s="282">
        <f t="shared" si="6"/>
        <v>0</v>
      </c>
      <c r="I50" s="253">
        <f t="shared" si="6"/>
        <v>0</v>
      </c>
      <c r="J50" s="282">
        <f t="shared" si="6"/>
        <v>0</v>
      </c>
      <c r="K50" s="339">
        <f t="shared" si="6"/>
        <v>0</v>
      </c>
      <c r="L50" s="341">
        <f t="shared" si="6"/>
        <v>0</v>
      </c>
      <c r="M50" s="350"/>
      <c r="N50" s="341">
        <f>SUM(N8:N49)</f>
        <v>0</v>
      </c>
      <c r="O50" s="672">
        <f>SUM(O8:O49)</f>
        <v>0</v>
      </c>
    </row>
    <row r="51" spans="1:16" ht="14.25" customHeight="1" thickTop="1">
      <c r="A51" s="587"/>
      <c r="B51" s="884"/>
      <c r="C51" s="884"/>
      <c r="D51" s="626"/>
      <c r="E51" s="97"/>
      <c r="F51" s="1367" t="s">
        <v>424</v>
      </c>
      <c r="G51" s="1368"/>
      <c r="H51" s="1369"/>
      <c r="I51" s="171"/>
      <c r="J51" s="172"/>
      <c r="K51" s="340" t="s">
        <v>365</v>
      </c>
      <c r="L51" s="1364" t="s">
        <v>425</v>
      </c>
      <c r="M51" s="1365"/>
      <c r="N51" s="1366"/>
      <c r="O51" s="754" t="s">
        <v>196</v>
      </c>
    </row>
    <row r="52" spans="1:16" ht="8.25" customHeight="1">
      <c r="A52" s="587"/>
      <c r="B52" s="147"/>
      <c r="C52" s="147"/>
      <c r="D52" s="35"/>
      <c r="E52" s="35"/>
      <c r="F52" s="147"/>
      <c r="G52" s="35"/>
      <c r="H52" s="154"/>
      <c r="I52" s="154"/>
      <c r="J52" s="154"/>
      <c r="K52" s="174"/>
      <c r="L52" s="173"/>
      <c r="M52" s="95"/>
      <c r="O52" s="175"/>
    </row>
    <row r="53" spans="1:16" s="181" customFormat="1" ht="13.5" customHeight="1">
      <c r="A53" s="601"/>
      <c r="B53" s="959" t="s">
        <v>54</v>
      </c>
      <c r="C53" s="1370"/>
      <c r="D53" s="1370"/>
      <c r="E53" s="117"/>
      <c r="F53" s="116"/>
      <c r="G53" s="116"/>
      <c r="H53" s="84"/>
      <c r="I53" s="179"/>
      <c r="J53" s="178"/>
      <c r="K53" s="178"/>
      <c r="L53" s="178"/>
      <c r="M53" s="338"/>
      <c r="N53" s="337"/>
    </row>
    <row r="54" spans="1:16" s="159" customFormat="1" ht="14.25" customHeight="1">
      <c r="A54" s="602"/>
      <c r="B54" s="1371" t="s">
        <v>26</v>
      </c>
      <c r="C54" s="1370"/>
      <c r="D54" s="115"/>
      <c r="E54" s="115"/>
      <c r="F54" s="156"/>
      <c r="G54" s="156"/>
      <c r="H54" s="114"/>
      <c r="L54" s="1374" t="s">
        <v>2</v>
      </c>
      <c r="M54" s="960"/>
      <c r="N54" s="960"/>
      <c r="O54" s="960"/>
    </row>
    <row r="55" spans="1:16" ht="12" customHeight="1">
      <c r="A55" s="597" t="s">
        <v>55</v>
      </c>
      <c r="B55" s="1375" t="s">
        <v>299</v>
      </c>
      <c r="C55" s="1355"/>
      <c r="D55" s="1355"/>
      <c r="E55" s="1355"/>
      <c r="F55" s="1355"/>
      <c r="G55" s="1355"/>
      <c r="H55" s="1355"/>
      <c r="I55" s="1355"/>
      <c r="J55" s="1355"/>
      <c r="K55" s="1355"/>
      <c r="L55" s="1355"/>
      <c r="M55" s="1355"/>
      <c r="N55" s="1355"/>
      <c r="O55" s="173"/>
    </row>
    <row r="56" spans="1:16" ht="11.25" customHeight="1">
      <c r="A56" s="68" t="s">
        <v>28</v>
      </c>
      <c r="B56" s="1372" t="s">
        <v>403</v>
      </c>
      <c r="C56" s="1373"/>
      <c r="D56" s="1373"/>
      <c r="E56" s="1373"/>
      <c r="F56" s="1373"/>
      <c r="G56" s="1373"/>
      <c r="H56" s="1373"/>
      <c r="I56" s="1373"/>
      <c r="J56" s="1373"/>
      <c r="K56" s="1373"/>
      <c r="L56" s="1373"/>
      <c r="M56" s="1373"/>
      <c r="N56" s="1373"/>
      <c r="O56" s="173"/>
    </row>
    <row r="57" spans="1:16" ht="10.5" customHeight="1">
      <c r="A57" s="115" t="s">
        <v>28</v>
      </c>
      <c r="B57" s="1354" t="s">
        <v>195</v>
      </c>
      <c r="C57" s="1355"/>
      <c r="D57" s="1355"/>
      <c r="E57" s="1355"/>
      <c r="F57" s="1355"/>
      <c r="G57" s="1355"/>
      <c r="H57" s="1355"/>
      <c r="I57" s="1355"/>
      <c r="J57" s="1355"/>
      <c r="K57" s="1355"/>
      <c r="L57" s="173"/>
      <c r="M57" s="177"/>
      <c r="N57" s="173"/>
      <c r="O57" s="173"/>
    </row>
    <row r="58" spans="1:16" ht="11.25" customHeight="1">
      <c r="A58" s="115"/>
      <c r="B58" s="1256" t="s">
        <v>447</v>
      </c>
      <c r="C58" s="1256"/>
      <c r="D58" s="1256"/>
      <c r="E58" s="1256"/>
      <c r="F58" s="1256"/>
      <c r="G58" s="1256"/>
      <c r="H58" s="1256"/>
      <c r="I58" s="1362"/>
      <c r="J58" s="1362"/>
      <c r="K58" s="1362"/>
      <c r="L58" s="1362"/>
      <c r="M58" s="1362"/>
      <c r="N58" s="1362"/>
      <c r="O58" s="1362"/>
    </row>
    <row r="59" spans="1:16">
      <c r="A59" s="115"/>
      <c r="B59" s="1256"/>
      <c r="C59" s="1256"/>
      <c r="D59" s="1256"/>
      <c r="E59" s="1256"/>
      <c r="F59" s="1256"/>
      <c r="G59" s="1256"/>
      <c r="H59" s="1256"/>
      <c r="I59" s="1362"/>
      <c r="J59" s="1362"/>
      <c r="K59" s="1362"/>
      <c r="L59" s="1362"/>
      <c r="M59" s="1362"/>
      <c r="N59" s="1362"/>
      <c r="O59" s="1362"/>
    </row>
    <row r="60" spans="1:16">
      <c r="A60" s="115"/>
      <c r="B60" s="467"/>
      <c r="C60" s="467"/>
      <c r="D60" s="467"/>
      <c r="E60" s="467"/>
      <c r="F60" s="467"/>
      <c r="G60" s="467"/>
      <c r="H60" s="467"/>
      <c r="I60" s="468"/>
      <c r="J60" s="468"/>
      <c r="K60" s="468"/>
      <c r="L60" s="468"/>
      <c r="M60" s="468"/>
      <c r="N60" s="468"/>
      <c r="O60" s="468"/>
    </row>
    <row r="61" spans="1:16">
      <c r="A61" s="1187" t="s">
        <v>519</v>
      </c>
      <c r="B61" s="1187"/>
      <c r="C61" s="1187"/>
      <c r="D61" s="1187"/>
      <c r="E61" s="1187"/>
      <c r="F61" s="1187"/>
      <c r="G61" s="1187"/>
      <c r="H61" s="1187"/>
      <c r="I61" s="1187"/>
      <c r="J61" s="1187"/>
      <c r="K61" s="1187"/>
      <c r="L61" s="1187"/>
      <c r="M61" s="1187"/>
      <c r="N61" s="1187"/>
      <c r="O61" s="1187"/>
    </row>
    <row r="62" spans="1:16">
      <c r="A62" s="115"/>
      <c r="B62" s="464"/>
      <c r="C62" s="464"/>
      <c r="D62" s="464"/>
      <c r="E62" s="464"/>
      <c r="F62" s="464"/>
      <c r="G62" s="464"/>
      <c r="H62" s="464"/>
      <c r="I62" s="465"/>
      <c r="J62" s="465"/>
      <c r="K62" s="465"/>
      <c r="L62" s="465"/>
      <c r="M62" s="465"/>
      <c r="N62" s="465"/>
      <c r="O62" s="465"/>
    </row>
    <row r="63" spans="1:16" ht="14.25" customHeight="1">
      <c r="P63" s="173"/>
    </row>
    <row r="64" spans="1:16" ht="14.25" customHeight="1">
      <c r="M64" s="168"/>
    </row>
    <row r="65" spans="13:14" ht="14.25" customHeight="1">
      <c r="M65" s="168"/>
    </row>
    <row r="74" spans="13:14">
      <c r="N74" s="168" t="s">
        <v>1</v>
      </c>
    </row>
    <row r="75" spans="13:14">
      <c r="N75" s="168" t="s">
        <v>0</v>
      </c>
    </row>
  </sheetData>
  <sheetProtection password="C830" sheet="1" objects="1" scenarios="1"/>
  <mergeCells count="69">
    <mergeCell ref="J1:N1"/>
    <mergeCell ref="D7:E7"/>
    <mergeCell ref="B8:C8"/>
    <mergeCell ref="D6:E6"/>
    <mergeCell ref="G5:G6"/>
    <mergeCell ref="K5:K6"/>
    <mergeCell ref="L5:L6"/>
    <mergeCell ref="M5:M6"/>
    <mergeCell ref="N5:N6"/>
    <mergeCell ref="H6:J6"/>
    <mergeCell ref="A3:O3"/>
    <mergeCell ref="B2:C2"/>
    <mergeCell ref="B5:C6"/>
    <mergeCell ref="F5:F6"/>
    <mergeCell ref="B10:C10"/>
    <mergeCell ref="D2:O2"/>
    <mergeCell ref="O5:O6"/>
    <mergeCell ref="B9:C9"/>
    <mergeCell ref="D5:E5"/>
    <mergeCell ref="B7:C7"/>
    <mergeCell ref="B58:O59"/>
    <mergeCell ref="B41:C41"/>
    <mergeCell ref="B51:C51"/>
    <mergeCell ref="D50:E50"/>
    <mergeCell ref="B43:C43"/>
    <mergeCell ref="L51:N51"/>
    <mergeCell ref="B45:C45"/>
    <mergeCell ref="B46:C46"/>
    <mergeCell ref="B47:C47"/>
    <mergeCell ref="F51:H51"/>
    <mergeCell ref="B53:D53"/>
    <mergeCell ref="B54:C54"/>
    <mergeCell ref="B42:C42"/>
    <mergeCell ref="B56:N56"/>
    <mergeCell ref="L54:O54"/>
    <mergeCell ref="B55:N55"/>
    <mergeCell ref="B11:C11"/>
    <mergeCell ref="B15:C15"/>
    <mergeCell ref="B16:C16"/>
    <mergeCell ref="B17:C17"/>
    <mergeCell ref="B22:C22"/>
    <mergeCell ref="B18:C18"/>
    <mergeCell ref="B24:C24"/>
    <mergeCell ref="B23:C23"/>
    <mergeCell ref="B35:C35"/>
    <mergeCell ref="B39:C39"/>
    <mergeCell ref="B40:C40"/>
    <mergeCell ref="B26:C26"/>
    <mergeCell ref="B25:C25"/>
    <mergeCell ref="B34:C34"/>
    <mergeCell ref="B33:C33"/>
    <mergeCell ref="B28:C28"/>
    <mergeCell ref="A32:O32"/>
    <mergeCell ref="A61:O61"/>
    <mergeCell ref="B57:K57"/>
    <mergeCell ref="B12:C12"/>
    <mergeCell ref="B13:C13"/>
    <mergeCell ref="B14:C14"/>
    <mergeCell ref="B48:C48"/>
    <mergeCell ref="B49:C49"/>
    <mergeCell ref="B50:C50"/>
    <mergeCell ref="B44:C44"/>
    <mergeCell ref="B38:C38"/>
    <mergeCell ref="B29:C29"/>
    <mergeCell ref="B31:C31"/>
    <mergeCell ref="B36:C36"/>
    <mergeCell ref="B37:C37"/>
    <mergeCell ref="B27:C27"/>
    <mergeCell ref="B19:C19"/>
  </mergeCells>
  <dataValidations disablePrompts="1" xWindow="784" yWindow="579" count="1">
    <dataValidation allowBlank="1" showInputMessage="1" prompt="This field is to be used when filing under seal." sqref="L54"/>
  </dataValidations>
  <printOptions horizontalCentered="1"/>
  <pageMargins left="0.25" right="0.25" top="0.45" bottom="0.45" header="0.3" footer="0.3"/>
  <pageSetup scale="97" orientation="landscape" r:id="rId1"/>
  <headerFooter alignWithMargins="0"/>
  <rowBreaks count="1" manualBreakCount="1">
    <brk id="32" max="14" man="1"/>
  </rowBreaks>
  <colBreaks count="1" manualBreakCount="1">
    <brk id="15"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Drop Down 2">
              <controlPr defaultSize="0" autoLine="0" autoPict="0">
                <anchor>
                  <from>
                    <xdr:col>11</xdr:col>
                    <xdr:colOff>314325</xdr:colOff>
                    <xdr:row>51</xdr:row>
                    <xdr:rowOff>76200</xdr:rowOff>
                  </from>
                  <to>
                    <xdr:col>14</xdr:col>
                    <xdr:colOff>342900</xdr:colOff>
                    <xdr:row>53</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O60"/>
  <sheetViews>
    <sheetView showGridLines="0" view="pageBreakPreview" zoomScale="115" zoomScaleNormal="100" zoomScaleSheetLayoutView="115" workbookViewId="0">
      <selection activeCell="B22" sqref="B22:D22"/>
    </sheetView>
  </sheetViews>
  <sheetFormatPr defaultRowHeight="12.75"/>
  <cols>
    <col min="1" max="1" width="3.140625" style="119" bestFit="1" customWidth="1"/>
    <col min="2" max="2" width="15" style="3" customWidth="1"/>
    <col min="3" max="3" width="22" style="3" customWidth="1"/>
    <col min="4" max="4" width="3.28515625" style="3" customWidth="1"/>
    <col min="5" max="5" width="23.28515625" style="3" customWidth="1"/>
    <col min="6" max="6" width="9.140625" style="3" customWidth="1"/>
    <col min="7" max="7" width="3.28515625" style="3" customWidth="1"/>
    <col min="8" max="9" width="11.28515625" style="3" customWidth="1"/>
    <col min="10" max="10" width="13.140625" style="3" customWidth="1"/>
    <col min="11" max="11" width="16.42578125" style="3" bestFit="1" customWidth="1"/>
    <col min="12" max="12" width="6" style="3" customWidth="1"/>
    <col min="13" max="13" width="8" style="3" customWidth="1"/>
    <col min="14" max="14" width="9.140625" style="3" customWidth="1"/>
    <col min="15" max="16384" width="9.140625" style="118"/>
  </cols>
  <sheetData>
    <row r="1" spans="1:14" ht="15">
      <c r="A1" s="14">
        <v>1</v>
      </c>
      <c r="C1" s="147"/>
      <c r="D1" s="147"/>
      <c r="E1" s="977" t="s">
        <v>46</v>
      </c>
      <c r="F1" s="885"/>
      <c r="G1" s="885"/>
      <c r="H1" s="885"/>
      <c r="I1" s="885"/>
      <c r="J1" s="41">
        <f>IF(Cover!D13&gt;0, Cover!D13, "")</f>
        <v>2014</v>
      </c>
      <c r="K1" s="147"/>
      <c r="L1" s="147"/>
      <c r="M1" s="147"/>
    </row>
    <row r="2" spans="1:14" s="125" customFormat="1" ht="21" customHeight="1">
      <c r="A2" s="68">
        <v>2</v>
      </c>
      <c r="B2" s="197" t="s">
        <v>45</v>
      </c>
      <c r="C2" s="1420" t="str">
        <f>IF(Cover!A1&gt;0, Cover!A1, "")</f>
        <v>EMC of St. Charles County, LLC</v>
      </c>
      <c r="D2" s="1420"/>
      <c r="E2" s="1420"/>
      <c r="F2" s="1420"/>
      <c r="G2" s="1420"/>
      <c r="H2" s="1420"/>
      <c r="I2" s="1420"/>
      <c r="J2" s="1420"/>
      <c r="K2" s="127"/>
      <c r="L2" s="127"/>
      <c r="M2" s="127"/>
      <c r="N2" s="127"/>
    </row>
    <row r="3" spans="1:14" ht="18" customHeight="1">
      <c r="A3" s="14"/>
      <c r="B3" s="982" t="s">
        <v>336</v>
      </c>
      <c r="C3" s="982"/>
      <c r="D3" s="982"/>
      <c r="E3" s="982"/>
      <c r="F3" s="982"/>
      <c r="G3" s="982"/>
      <c r="H3" s="982"/>
      <c r="I3" s="982"/>
      <c r="J3" s="982"/>
      <c r="K3" s="132"/>
      <c r="L3" s="132"/>
      <c r="M3" s="132"/>
      <c r="N3" s="132"/>
    </row>
    <row r="4" spans="1:14" ht="15.75" customHeight="1">
      <c r="A4" s="367">
        <v>3</v>
      </c>
      <c r="B4" s="1432" t="s">
        <v>426</v>
      </c>
      <c r="C4" s="978"/>
      <c r="D4" s="978"/>
      <c r="E4" s="978"/>
      <c r="F4" s="978"/>
      <c r="G4" s="978"/>
      <c r="H4" s="978"/>
      <c r="I4" s="978"/>
      <c r="J4" s="978"/>
      <c r="K4" s="197"/>
      <c r="L4" s="197"/>
      <c r="M4" s="197"/>
      <c r="N4" s="197"/>
    </row>
    <row r="5" spans="1:14" ht="28.5" customHeight="1">
      <c r="A5" s="14"/>
      <c r="B5" s="1110" t="s">
        <v>767</v>
      </c>
      <c r="C5" s="1111"/>
      <c r="D5" s="1111"/>
      <c r="E5" s="1111"/>
      <c r="F5" s="1111"/>
      <c r="G5" s="1111"/>
      <c r="H5" s="1111"/>
      <c r="I5" s="1111"/>
      <c r="J5" s="1433"/>
      <c r="K5" s="129"/>
      <c r="L5" s="146"/>
      <c r="M5" s="146"/>
      <c r="N5" s="146"/>
    </row>
    <row r="6" spans="1:14" s="130" customFormat="1" ht="15.75" customHeight="1">
      <c r="A6" s="367">
        <v>4</v>
      </c>
      <c r="B6" s="1431" t="s">
        <v>335</v>
      </c>
      <c r="C6" s="1431"/>
      <c r="D6" s="1431"/>
      <c r="E6" s="1431"/>
      <c r="F6" s="1431"/>
      <c r="G6" s="1431"/>
      <c r="H6" s="1431"/>
      <c r="I6" s="1431"/>
      <c r="J6" s="1431"/>
      <c r="K6" s="147"/>
      <c r="L6" s="147"/>
      <c r="M6" s="147"/>
      <c r="N6" s="147"/>
    </row>
    <row r="7" spans="1:14" ht="28.5" customHeight="1">
      <c r="A7" s="14"/>
      <c r="B7" s="1434" t="s">
        <v>768</v>
      </c>
      <c r="C7" s="1435"/>
      <c r="D7" s="1435"/>
      <c r="E7" s="1435"/>
      <c r="F7" s="1435"/>
      <c r="G7" s="1435"/>
      <c r="H7" s="1435"/>
      <c r="I7" s="1435"/>
      <c r="J7" s="1436"/>
    </row>
    <row r="8" spans="1:14" s="130" customFormat="1" ht="15.75" customHeight="1">
      <c r="A8" s="367">
        <v>5</v>
      </c>
      <c r="B8" s="1410" t="s">
        <v>334</v>
      </c>
      <c r="C8" s="1430"/>
      <c r="D8" s="1430"/>
      <c r="E8" s="1430"/>
      <c r="F8" s="1430"/>
      <c r="G8" s="1430"/>
      <c r="H8" s="1430"/>
      <c r="I8" s="1430"/>
      <c r="J8" s="1430"/>
      <c r="K8" s="147"/>
      <c r="L8" s="147"/>
      <c r="M8" s="147"/>
      <c r="N8" s="147"/>
    </row>
    <row r="9" spans="1:14" ht="27.95" customHeight="1">
      <c r="A9" s="14"/>
      <c r="B9" s="1441">
        <v>0</v>
      </c>
      <c r="C9" s="1435"/>
      <c r="D9" s="1435"/>
      <c r="E9" s="1435"/>
      <c r="F9" s="1435"/>
      <c r="G9" s="1435"/>
      <c r="H9" s="1435"/>
      <c r="I9" s="1435"/>
      <c r="J9" s="1436"/>
      <c r="K9" s="147"/>
      <c r="L9" s="147"/>
      <c r="M9" s="147"/>
    </row>
    <row r="10" spans="1:14" s="131" customFormat="1" ht="15.75" customHeight="1">
      <c r="A10" s="367">
        <v>6</v>
      </c>
      <c r="B10" s="1410" t="s">
        <v>559</v>
      </c>
      <c r="C10" s="1439"/>
      <c r="D10" s="1439"/>
      <c r="E10" s="1439"/>
      <c r="F10" s="1439"/>
      <c r="G10" s="1439"/>
      <c r="H10" s="1439"/>
      <c r="I10" s="1439"/>
      <c r="J10" s="1439"/>
      <c r="K10" s="116"/>
      <c r="L10" s="116"/>
      <c r="M10" s="116"/>
      <c r="N10" s="116"/>
    </row>
    <row r="11" spans="1:14" s="131" customFormat="1" ht="27.95" customHeight="1">
      <c r="A11" s="31"/>
      <c r="B11" s="1442" t="s">
        <v>769</v>
      </c>
      <c r="C11" s="1443"/>
      <c r="D11" s="1443"/>
      <c r="E11" s="1443"/>
      <c r="F11" s="1443"/>
      <c r="G11" s="1443"/>
      <c r="H11" s="1443"/>
      <c r="I11" s="1443"/>
      <c r="J11" s="1444"/>
      <c r="K11" s="116"/>
      <c r="L11" s="116"/>
      <c r="M11" s="116"/>
      <c r="N11" s="116"/>
    </row>
    <row r="12" spans="1:14" s="130" customFormat="1" ht="15.75" customHeight="1">
      <c r="A12" s="367">
        <v>7</v>
      </c>
      <c r="B12" s="1410" t="s">
        <v>427</v>
      </c>
      <c r="C12" s="1411"/>
      <c r="D12" s="1411"/>
      <c r="E12" s="1411"/>
      <c r="F12" s="1411"/>
      <c r="G12" s="1411"/>
      <c r="H12" s="1411"/>
      <c r="I12" s="1411"/>
      <c r="J12" s="1411"/>
      <c r="K12" s="193"/>
      <c r="L12" s="193"/>
      <c r="M12" s="193"/>
      <c r="N12" s="193"/>
    </row>
    <row r="13" spans="1:14" ht="28.5" customHeight="1">
      <c r="A13" s="14"/>
      <c r="B13" s="1110" t="s">
        <v>770</v>
      </c>
      <c r="C13" s="1111"/>
      <c r="D13" s="1111"/>
      <c r="E13" s="1111"/>
      <c r="F13" s="1111"/>
      <c r="G13" s="1111"/>
      <c r="H13" s="1111"/>
      <c r="I13" s="1111"/>
      <c r="J13" s="1433"/>
      <c r="K13" s="129"/>
      <c r="L13" s="146"/>
      <c r="M13" s="146"/>
      <c r="N13" s="146"/>
    </row>
    <row r="14" spans="1:14" ht="27.75" customHeight="1">
      <c r="A14" s="31">
        <v>8</v>
      </c>
      <c r="B14" s="1440" t="s">
        <v>560</v>
      </c>
      <c r="C14" s="1440"/>
      <c r="D14" s="1440"/>
      <c r="E14" s="1440"/>
      <c r="F14" s="1440"/>
      <c r="G14" s="1440"/>
      <c r="H14" s="1440"/>
      <c r="I14" s="1440"/>
      <c r="J14" s="1440"/>
      <c r="K14" s="151"/>
      <c r="L14" s="151"/>
      <c r="M14" s="151"/>
      <c r="N14" s="151"/>
    </row>
    <row r="15" spans="1:14" ht="28.5" customHeight="1">
      <c r="A15" s="14"/>
      <c r="B15" s="1110" t="s">
        <v>759</v>
      </c>
      <c r="C15" s="1111"/>
      <c r="D15" s="1111"/>
      <c r="E15" s="1111"/>
      <c r="F15" s="1111"/>
      <c r="G15" s="1111"/>
      <c r="H15" s="1111"/>
      <c r="I15" s="1111"/>
      <c r="J15" s="1433"/>
      <c r="K15" s="146"/>
      <c r="L15" s="146"/>
      <c r="M15" s="146"/>
      <c r="N15" s="146"/>
    </row>
    <row r="16" spans="1:14" s="125" customFormat="1" ht="18" customHeight="1">
      <c r="A16" s="128"/>
      <c r="B16" s="1437" t="s">
        <v>333</v>
      </c>
      <c r="C16" s="1438"/>
      <c r="D16" s="1438"/>
      <c r="E16" s="1438"/>
      <c r="F16" s="1438"/>
      <c r="G16" s="1438"/>
      <c r="H16" s="1438"/>
      <c r="I16" s="1438"/>
      <c r="J16" s="1438"/>
      <c r="K16" s="127"/>
      <c r="L16" s="127"/>
      <c r="M16" s="127"/>
      <c r="N16" s="127"/>
    </row>
    <row r="17" spans="1:15" s="125" customFormat="1" ht="80.25" customHeight="1">
      <c r="A17" s="68"/>
      <c r="B17" s="940" t="s">
        <v>332</v>
      </c>
      <c r="C17" s="984"/>
      <c r="D17" s="985"/>
      <c r="E17" s="716" t="s">
        <v>331</v>
      </c>
      <c r="F17" s="940" t="s">
        <v>330</v>
      </c>
      <c r="G17" s="985"/>
      <c r="H17" s="717" t="s">
        <v>329</v>
      </c>
      <c r="I17" s="717" t="s">
        <v>328</v>
      </c>
      <c r="J17" s="716" t="s">
        <v>327</v>
      </c>
    </row>
    <row r="18" spans="1:15" ht="20.100000000000001" customHeight="1">
      <c r="A18" s="293">
        <v>9</v>
      </c>
      <c r="B18" s="1417" t="s">
        <v>326</v>
      </c>
      <c r="C18" s="1418"/>
      <c r="D18" s="1419"/>
      <c r="E18" s="572"/>
      <c r="F18" s="1424"/>
      <c r="G18" s="1424"/>
      <c r="H18" s="642"/>
      <c r="I18" s="642"/>
      <c r="J18" s="755">
        <f>(F18+H18-I18)</f>
        <v>0</v>
      </c>
      <c r="K18" s="118"/>
      <c r="L18" s="118"/>
      <c r="M18" s="118"/>
      <c r="N18" s="118"/>
    </row>
    <row r="19" spans="1:15" ht="20.100000000000001" customHeight="1">
      <c r="A19" s="293">
        <v>10</v>
      </c>
      <c r="B19" s="935"/>
      <c r="C19" s="1425"/>
      <c r="D19" s="953"/>
      <c r="E19" s="628"/>
      <c r="F19" s="1426"/>
      <c r="G19" s="1426"/>
      <c r="H19" s="643"/>
      <c r="I19" s="643"/>
      <c r="J19" s="756">
        <f>(F19+H19-I19)</f>
        <v>0</v>
      </c>
      <c r="K19" s="118"/>
      <c r="L19" s="118"/>
      <c r="M19" s="118"/>
      <c r="N19" s="118"/>
    </row>
    <row r="20" spans="1:15" ht="20.100000000000001" customHeight="1">
      <c r="A20" s="293">
        <v>11</v>
      </c>
      <c r="B20" s="1417" t="s">
        <v>325</v>
      </c>
      <c r="C20" s="1418"/>
      <c r="D20" s="1419"/>
      <c r="E20" s="573"/>
      <c r="F20" s="1424"/>
      <c r="G20" s="1424"/>
      <c r="H20" s="642"/>
      <c r="I20" s="642"/>
      <c r="J20" s="755">
        <f>(F20+H20-I20)</f>
        <v>0</v>
      </c>
      <c r="K20" s="118"/>
      <c r="L20" s="118"/>
      <c r="M20" s="118"/>
      <c r="N20" s="118"/>
    </row>
    <row r="21" spans="1:15" ht="20.100000000000001" customHeight="1">
      <c r="A21" s="293">
        <v>12</v>
      </c>
      <c r="B21" s="954" t="s">
        <v>779</v>
      </c>
      <c r="C21" s="954"/>
      <c r="D21" s="954"/>
      <c r="E21" s="628" t="s">
        <v>780</v>
      </c>
      <c r="F21" s="1424">
        <v>3450</v>
      </c>
      <c r="G21" s="1424"/>
      <c r="H21" s="642">
        <v>0</v>
      </c>
      <c r="I21" s="642">
        <v>0</v>
      </c>
      <c r="J21" s="755">
        <f>(F21+H21-I21)</f>
        <v>3450</v>
      </c>
      <c r="K21" s="118"/>
      <c r="L21" s="118"/>
      <c r="M21" s="118"/>
      <c r="N21" s="118"/>
    </row>
    <row r="22" spans="1:15" ht="20.100000000000001" customHeight="1">
      <c r="A22" s="293">
        <v>13</v>
      </c>
      <c r="B22" s="954"/>
      <c r="C22" s="954"/>
      <c r="D22" s="954"/>
      <c r="E22" s="628"/>
      <c r="F22" s="1424"/>
      <c r="G22" s="1424"/>
      <c r="H22" s="642"/>
      <c r="I22" s="642"/>
      <c r="J22" s="755">
        <f>(F22+H22-I22)</f>
        <v>0</v>
      </c>
      <c r="K22" s="118"/>
      <c r="L22" s="118"/>
      <c r="M22" s="118"/>
      <c r="N22" s="118"/>
    </row>
    <row r="23" spans="1:15" s="125" customFormat="1" ht="18" customHeight="1">
      <c r="A23" s="68"/>
      <c r="B23" s="1427" t="s">
        <v>324</v>
      </c>
      <c r="C23" s="1428"/>
      <c r="D23" s="1428"/>
      <c r="E23" s="1428"/>
      <c r="F23" s="1428"/>
      <c r="G23" s="1428"/>
      <c r="H23" s="1428"/>
      <c r="I23" s="1428"/>
      <c r="J23" s="1428"/>
      <c r="K23" s="127"/>
      <c r="L23" s="127"/>
      <c r="M23" s="127"/>
      <c r="N23" s="127"/>
      <c r="O23" s="126"/>
    </row>
    <row r="24" spans="1:15" ht="15.75" customHeight="1">
      <c r="A24" s="14"/>
      <c r="B24" s="1429" t="s">
        <v>323</v>
      </c>
      <c r="C24" s="1429"/>
      <c r="D24" s="1057" t="s">
        <v>322</v>
      </c>
      <c r="E24" s="1022"/>
      <c r="F24" s="1022"/>
      <c r="G24" s="1058"/>
      <c r="H24" s="634" t="s">
        <v>321</v>
      </c>
      <c r="I24" s="757" t="s">
        <v>320</v>
      </c>
      <c r="J24" s="757" t="s">
        <v>319</v>
      </c>
      <c r="K24" s="118"/>
      <c r="L24" s="118"/>
      <c r="M24" s="118"/>
      <c r="N24" s="118"/>
    </row>
    <row r="25" spans="1:15" ht="20.100000000000001" customHeight="1">
      <c r="A25" s="293">
        <f>A22+1</f>
        <v>14</v>
      </c>
      <c r="B25" s="1407"/>
      <c r="C25" s="1409"/>
      <c r="D25" s="1407"/>
      <c r="E25" s="1412"/>
      <c r="F25" s="1412"/>
      <c r="G25" s="1413"/>
      <c r="H25" s="568"/>
      <c r="I25" s="570"/>
      <c r="J25" s="570"/>
      <c r="K25" s="154"/>
      <c r="L25" s="118"/>
      <c r="M25" s="118"/>
      <c r="N25" s="118"/>
    </row>
    <row r="26" spans="1:15" ht="20.100000000000001" customHeight="1">
      <c r="A26" s="293">
        <f>A25+1</f>
        <v>15</v>
      </c>
      <c r="B26" s="1407"/>
      <c r="C26" s="1409"/>
      <c r="D26" s="1407"/>
      <c r="E26" s="1412"/>
      <c r="F26" s="1412"/>
      <c r="G26" s="1413"/>
      <c r="H26" s="568"/>
      <c r="I26" s="570"/>
      <c r="J26" s="570"/>
      <c r="K26" s="154"/>
      <c r="L26" s="118"/>
      <c r="M26" s="118"/>
      <c r="N26" s="118"/>
    </row>
    <row r="27" spans="1:15" ht="20.100000000000001" customHeight="1">
      <c r="A27" s="293">
        <f>A26+1</f>
        <v>16</v>
      </c>
      <c r="B27" s="1414"/>
      <c r="C27" s="1415"/>
      <c r="D27" s="1407"/>
      <c r="E27" s="1412"/>
      <c r="F27" s="1412"/>
      <c r="G27" s="1413"/>
      <c r="H27" s="569"/>
      <c r="I27" s="571"/>
      <c r="J27" s="571"/>
      <c r="K27" s="154"/>
      <c r="L27" s="118"/>
      <c r="M27" s="118"/>
      <c r="N27" s="118"/>
    </row>
    <row r="28" spans="1:15" ht="20.100000000000001" customHeight="1">
      <c r="A28" s="293">
        <v>17</v>
      </c>
      <c r="B28" s="1414"/>
      <c r="C28" s="1416"/>
      <c r="D28" s="1407"/>
      <c r="E28" s="1412"/>
      <c r="F28" s="1412"/>
      <c r="G28" s="1413"/>
      <c r="H28" s="569"/>
      <c r="I28" s="569"/>
      <c r="J28" s="569"/>
      <c r="K28" s="154"/>
      <c r="L28" s="118"/>
      <c r="M28" s="118"/>
      <c r="N28" s="118"/>
    </row>
    <row r="29" spans="1:15" ht="20.100000000000001" customHeight="1">
      <c r="A29" s="293">
        <v>18</v>
      </c>
      <c r="B29" s="1407"/>
      <c r="C29" s="1409"/>
      <c r="D29" s="1407"/>
      <c r="E29" s="1408"/>
      <c r="F29" s="1408"/>
      <c r="G29" s="1409"/>
      <c r="H29" s="568"/>
      <c r="I29" s="568"/>
      <c r="J29" s="568"/>
      <c r="K29" s="182"/>
      <c r="L29" s="118"/>
      <c r="M29" s="118"/>
      <c r="N29" s="118"/>
    </row>
    <row r="30" spans="1:15" ht="20.100000000000001" customHeight="1">
      <c r="A30" s="293">
        <v>19</v>
      </c>
      <c r="B30" s="1407"/>
      <c r="C30" s="1409"/>
      <c r="D30" s="1407"/>
      <c r="E30" s="1408"/>
      <c r="F30" s="1408"/>
      <c r="G30" s="1409"/>
      <c r="H30" s="568"/>
      <c r="I30" s="568"/>
      <c r="J30" s="568"/>
      <c r="K30" s="182"/>
      <c r="L30" s="118"/>
      <c r="M30" s="118"/>
      <c r="N30" s="118"/>
    </row>
    <row r="31" spans="1:15" s="125" customFormat="1" ht="29.25" customHeight="1">
      <c r="A31" s="68"/>
      <c r="B31" s="1421" t="s">
        <v>561</v>
      </c>
      <c r="C31" s="1422"/>
      <c r="D31" s="1422"/>
      <c r="E31" s="1422"/>
      <c r="F31" s="1422"/>
      <c r="G31" s="1422"/>
      <c r="H31" s="1422"/>
      <c r="I31" s="1422"/>
      <c r="J31" s="1422"/>
      <c r="K31" s="115"/>
    </row>
    <row r="32" spans="1:15" s="125" customFormat="1" ht="48">
      <c r="A32" s="68"/>
      <c r="B32" s="526" t="s">
        <v>318</v>
      </c>
      <c r="C32" s="1402" t="s">
        <v>472</v>
      </c>
      <c r="D32" s="1403"/>
      <c r="E32" s="1403"/>
      <c r="F32" s="1403"/>
      <c r="G32" s="1403"/>
      <c r="H32" s="527" t="s">
        <v>471</v>
      </c>
      <c r="I32" s="527" t="s">
        <v>473</v>
      </c>
      <c r="J32" s="527" t="s">
        <v>562</v>
      </c>
      <c r="K32" s="115"/>
    </row>
    <row r="33" spans="1:14" ht="20.100000000000001" customHeight="1">
      <c r="A33" s="14">
        <v>20</v>
      </c>
      <c r="B33" s="567"/>
      <c r="C33" s="1404"/>
      <c r="D33" s="1405"/>
      <c r="E33" s="1405"/>
      <c r="F33" s="1405"/>
      <c r="G33" s="1406"/>
      <c r="H33" s="565"/>
      <c r="I33" s="559"/>
      <c r="J33" s="614"/>
      <c r="K33" s="154"/>
      <c r="L33" s="118"/>
      <c r="M33" s="118"/>
      <c r="N33" s="118"/>
    </row>
    <row r="34" spans="1:14" ht="20.100000000000001" customHeight="1">
      <c r="A34" s="14">
        <v>21</v>
      </c>
      <c r="B34" s="567"/>
      <c r="C34" s="1404"/>
      <c r="D34" s="1405"/>
      <c r="E34" s="1405"/>
      <c r="F34" s="1405"/>
      <c r="G34" s="1406"/>
      <c r="H34" s="566"/>
      <c r="I34" s="559"/>
      <c r="J34" s="614"/>
      <c r="K34" s="154"/>
      <c r="L34" s="118"/>
      <c r="M34" s="118"/>
      <c r="N34" s="118"/>
    </row>
    <row r="35" spans="1:14" ht="20.100000000000001" customHeight="1">
      <c r="A35" s="14">
        <v>22</v>
      </c>
      <c r="B35" s="567"/>
      <c r="C35" s="1404"/>
      <c r="D35" s="1405"/>
      <c r="E35" s="1405"/>
      <c r="F35" s="1405"/>
      <c r="G35" s="1406"/>
      <c r="H35" s="566"/>
      <c r="I35" s="559"/>
      <c r="J35" s="614"/>
      <c r="K35" s="154"/>
      <c r="L35" s="118"/>
      <c r="M35" s="118"/>
      <c r="N35" s="118"/>
    </row>
    <row r="36" spans="1:14" ht="20.100000000000001" customHeight="1">
      <c r="A36" s="14">
        <v>23</v>
      </c>
      <c r="B36" s="567"/>
      <c r="C36" s="1404"/>
      <c r="D36" s="1405"/>
      <c r="E36" s="1405"/>
      <c r="F36" s="1405"/>
      <c r="G36" s="1406"/>
      <c r="H36" s="566"/>
      <c r="I36" s="559"/>
      <c r="J36" s="614"/>
      <c r="K36" s="154"/>
      <c r="L36" s="118"/>
      <c r="M36" s="118"/>
      <c r="N36" s="118"/>
    </row>
    <row r="37" spans="1:14" ht="20.100000000000001" customHeight="1">
      <c r="A37" s="14">
        <v>24</v>
      </c>
      <c r="B37" s="567"/>
      <c r="C37" s="1404"/>
      <c r="D37" s="1405"/>
      <c r="E37" s="1405"/>
      <c r="F37" s="1405"/>
      <c r="G37" s="1406"/>
      <c r="H37" s="566"/>
      <c r="I37" s="559"/>
      <c r="J37" s="614"/>
      <c r="K37" s="154"/>
      <c r="L37" s="118"/>
      <c r="M37" s="118"/>
      <c r="N37" s="118"/>
    </row>
    <row r="38" spans="1:14" ht="20.100000000000001" customHeight="1">
      <c r="A38" s="367"/>
      <c r="B38" s="375"/>
      <c r="C38" s="376"/>
      <c r="D38" s="376"/>
      <c r="E38" s="376"/>
      <c r="F38" s="377"/>
      <c r="G38" s="377"/>
      <c r="H38" s="378"/>
      <c r="I38" s="699" t="s">
        <v>474</v>
      </c>
      <c r="J38" s="615">
        <f>SUM(J33:J37)</f>
        <v>0</v>
      </c>
      <c r="K38" s="366"/>
      <c r="L38" s="118"/>
      <c r="M38" s="118"/>
      <c r="N38" s="118"/>
    </row>
    <row r="39" spans="1:14" ht="20.100000000000001" customHeight="1">
      <c r="A39" s="399"/>
      <c r="B39" s="1400" t="s">
        <v>513</v>
      </c>
      <c r="C39" s="1401"/>
      <c r="D39" s="363"/>
      <c r="E39" s="379"/>
      <c r="F39" s="379"/>
      <c r="G39" s="379"/>
      <c r="H39" s="380"/>
      <c r="I39" s="380"/>
      <c r="J39" s="380"/>
      <c r="K39" s="154"/>
      <c r="L39" s="118"/>
      <c r="M39" s="118"/>
      <c r="N39" s="118"/>
    </row>
    <row r="40" spans="1:14" s="123" customFormat="1" ht="15" customHeight="1">
      <c r="A40" s="214"/>
      <c r="B40" s="270"/>
      <c r="C40" s="270"/>
      <c r="D40" s="270"/>
      <c r="E40" s="270"/>
      <c r="F40" s="270"/>
      <c r="G40" s="270"/>
      <c r="H40" s="124"/>
      <c r="I40" s="124"/>
      <c r="J40" s="124"/>
      <c r="K40" s="124"/>
    </row>
    <row r="41" spans="1:14" s="120" customFormat="1" ht="12" customHeight="1">
      <c r="A41" s="119"/>
      <c r="B41" s="3"/>
      <c r="C41" s="3"/>
      <c r="D41" s="3"/>
      <c r="E41" s="3"/>
      <c r="F41" s="3"/>
      <c r="G41" s="3"/>
      <c r="H41" s="891" t="s">
        <v>2</v>
      </c>
      <c r="I41" s="1423"/>
      <c r="J41" s="1423"/>
      <c r="K41" s="122"/>
      <c r="L41" s="122"/>
      <c r="M41" s="122"/>
      <c r="N41" s="122"/>
    </row>
    <row r="42" spans="1:14" s="120" customFormat="1">
      <c r="A42" s="119"/>
      <c r="B42" s="3"/>
      <c r="C42" s="3"/>
      <c r="D42" s="3"/>
      <c r="E42" s="3"/>
      <c r="F42" s="3"/>
      <c r="G42" s="3"/>
      <c r="H42" s="3"/>
      <c r="I42" s="3"/>
      <c r="J42" s="3"/>
      <c r="N42" s="2"/>
    </row>
    <row r="43" spans="1:14" s="120" customFormat="1">
      <c r="A43" s="121"/>
      <c r="B43" s="2"/>
      <c r="C43" s="2"/>
      <c r="D43" s="2"/>
      <c r="E43" s="2"/>
      <c r="F43" s="2"/>
      <c r="G43" s="2"/>
      <c r="H43" s="2"/>
      <c r="I43" s="2"/>
      <c r="J43" s="2"/>
      <c r="N43" s="2"/>
    </row>
    <row r="44" spans="1:14" s="120" customFormat="1">
      <c r="A44" s="121"/>
      <c r="B44" s="2"/>
      <c r="C44" s="2"/>
      <c r="D44" s="2"/>
      <c r="E44" s="2"/>
      <c r="F44" s="2"/>
      <c r="G44" s="2"/>
      <c r="H44" s="2"/>
      <c r="I44" s="2"/>
      <c r="J44" s="2"/>
      <c r="N44" s="2"/>
    </row>
    <row r="45" spans="1:14" s="120" customFormat="1">
      <c r="A45" s="121"/>
      <c r="B45" s="2"/>
      <c r="C45" s="2"/>
      <c r="D45" s="2"/>
      <c r="E45" s="2"/>
      <c r="F45" s="2"/>
      <c r="G45" s="2"/>
      <c r="H45" s="2"/>
      <c r="I45" s="2"/>
      <c r="J45" s="2"/>
      <c r="N45" s="2"/>
    </row>
    <row r="46" spans="1:14" s="120" customFormat="1">
      <c r="A46" s="121"/>
      <c r="B46" s="2"/>
      <c r="C46" s="2"/>
      <c r="D46" s="2"/>
      <c r="E46" s="2"/>
      <c r="F46" s="2"/>
      <c r="G46" s="2"/>
      <c r="H46" s="2"/>
      <c r="I46" s="2"/>
      <c r="J46" s="2"/>
      <c r="N46" s="2"/>
    </row>
    <row r="47" spans="1:14" s="120" customFormat="1">
      <c r="A47" s="121"/>
      <c r="B47" s="2"/>
      <c r="C47" s="2"/>
      <c r="D47" s="2"/>
      <c r="E47" s="2"/>
      <c r="F47" s="2"/>
      <c r="G47" s="2"/>
      <c r="H47" s="2"/>
      <c r="I47" s="2"/>
      <c r="J47" s="2"/>
      <c r="N47" s="2"/>
    </row>
    <row r="48" spans="1:14" s="120" customFormat="1">
      <c r="A48" s="121"/>
      <c r="B48" s="2"/>
      <c r="C48" s="2"/>
      <c r="D48" s="2"/>
      <c r="E48" s="2"/>
      <c r="F48" s="2"/>
      <c r="G48" s="2"/>
      <c r="H48" s="2"/>
      <c r="I48" s="2"/>
      <c r="J48" s="2"/>
      <c r="N48" s="2"/>
    </row>
    <row r="49" spans="1:15">
      <c r="K49" s="118"/>
      <c r="L49" s="118"/>
      <c r="M49" s="118"/>
    </row>
    <row r="50" spans="1:15">
      <c r="K50" s="118"/>
      <c r="L50" s="118"/>
      <c r="M50" s="118"/>
    </row>
    <row r="51" spans="1:15">
      <c r="K51" s="118"/>
      <c r="L51" s="118"/>
      <c r="M51" s="118"/>
    </row>
    <row r="52" spans="1:15">
      <c r="K52" s="118"/>
      <c r="L52" s="118"/>
      <c r="M52" s="118"/>
    </row>
    <row r="53" spans="1:15">
      <c r="K53" s="118"/>
      <c r="L53" s="118"/>
      <c r="M53" s="118"/>
    </row>
    <row r="54" spans="1:15">
      <c r="K54" s="118"/>
      <c r="L54" s="118"/>
      <c r="M54" s="118"/>
    </row>
    <row r="55" spans="1:15">
      <c r="I55" s="3" t="s">
        <v>1</v>
      </c>
      <c r="K55" s="118"/>
      <c r="L55" s="118"/>
      <c r="M55" s="118"/>
    </row>
    <row r="56" spans="1:15">
      <c r="I56" s="3" t="s">
        <v>0</v>
      </c>
      <c r="K56" s="118"/>
      <c r="L56" s="118"/>
      <c r="M56" s="118"/>
    </row>
    <row r="57" spans="1:15">
      <c r="K57" s="118"/>
      <c r="L57" s="118"/>
      <c r="M57" s="118"/>
    </row>
    <row r="58" spans="1:15" s="3" customFormat="1">
      <c r="A58" s="119"/>
      <c r="M58" s="118"/>
      <c r="O58" s="118"/>
    </row>
    <row r="59" spans="1:15" s="3" customFormat="1">
      <c r="A59" s="119"/>
      <c r="M59" s="118"/>
      <c r="O59" s="118"/>
    </row>
    <row r="60" spans="1:15" s="3" customFormat="1">
      <c r="A60" s="119"/>
      <c r="M60" s="118"/>
      <c r="O60" s="118"/>
    </row>
  </sheetData>
  <sheetProtection password="C830" sheet="1" objects="1" scenarios="1"/>
  <mergeCells count="52">
    <mergeCell ref="B16:J16"/>
    <mergeCell ref="B10:J10"/>
    <mergeCell ref="B14:J14"/>
    <mergeCell ref="B9:J9"/>
    <mergeCell ref="B11:J11"/>
    <mergeCell ref="B13:J13"/>
    <mergeCell ref="B15:J15"/>
    <mergeCell ref="B3:J3"/>
    <mergeCell ref="B8:J8"/>
    <mergeCell ref="B6:J6"/>
    <mergeCell ref="B4:J4"/>
    <mergeCell ref="B5:J5"/>
    <mergeCell ref="B7:J7"/>
    <mergeCell ref="B31:J31"/>
    <mergeCell ref="H41:J41"/>
    <mergeCell ref="F18:G18"/>
    <mergeCell ref="B19:D19"/>
    <mergeCell ref="F19:G19"/>
    <mergeCell ref="D25:G25"/>
    <mergeCell ref="F20:G20"/>
    <mergeCell ref="B21:D21"/>
    <mergeCell ref="F21:G21"/>
    <mergeCell ref="B22:D22"/>
    <mergeCell ref="F22:G22"/>
    <mergeCell ref="B23:J23"/>
    <mergeCell ref="B24:C24"/>
    <mergeCell ref="D24:G24"/>
    <mergeCell ref="B25:C25"/>
    <mergeCell ref="B18:D18"/>
    <mergeCell ref="D30:G30"/>
    <mergeCell ref="E1:I1"/>
    <mergeCell ref="B12:J12"/>
    <mergeCell ref="B26:C26"/>
    <mergeCell ref="D26:G26"/>
    <mergeCell ref="B27:C27"/>
    <mergeCell ref="D27:G27"/>
    <mergeCell ref="B28:C28"/>
    <mergeCell ref="D28:G28"/>
    <mergeCell ref="B29:C29"/>
    <mergeCell ref="B30:C30"/>
    <mergeCell ref="D29:G29"/>
    <mergeCell ref="B20:D20"/>
    <mergeCell ref="F17:G17"/>
    <mergeCell ref="B17:D17"/>
    <mergeCell ref="C2:J2"/>
    <mergeCell ref="B39:C39"/>
    <mergeCell ref="C32:G32"/>
    <mergeCell ref="C33:G33"/>
    <mergeCell ref="C34:G34"/>
    <mergeCell ref="C35:G35"/>
    <mergeCell ref="C36:G36"/>
    <mergeCell ref="C37:G37"/>
  </mergeCells>
  <dataValidations disablePrompts="1" xWindow="681" yWindow="482" count="1">
    <dataValidation allowBlank="1" showInputMessage="1" prompt="This field is to be used when filing under seal." sqref="L58:L60 I54:I56"/>
  </dataValidations>
  <printOptions horizontalCentered="1"/>
  <pageMargins left="0.4" right="0.4"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Drop Down 2">
              <controlPr defaultSize="0" autoLine="0" autoPict="0">
                <anchor>
                  <from>
                    <xdr:col>7</xdr:col>
                    <xdr:colOff>390525</xdr:colOff>
                    <xdr:row>38</xdr:row>
                    <xdr:rowOff>228600</xdr:rowOff>
                  </from>
                  <to>
                    <xdr:col>9</xdr:col>
                    <xdr:colOff>428625</xdr:colOff>
                    <xdr:row>40</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P37"/>
  <sheetViews>
    <sheetView showGridLines="0" view="pageBreakPreview" zoomScale="115" zoomScaleNormal="100" zoomScaleSheetLayoutView="115" workbookViewId="0">
      <selection activeCell="R28" sqref="R28"/>
    </sheetView>
  </sheetViews>
  <sheetFormatPr defaultRowHeight="12.75"/>
  <cols>
    <col min="1" max="1" width="2.42578125" style="428" customWidth="1"/>
    <col min="2" max="2" width="3.42578125" style="3" customWidth="1"/>
    <col min="3" max="3" width="3.5703125" style="3" customWidth="1"/>
    <col min="4" max="4" width="12.5703125" style="3" customWidth="1"/>
    <col min="5" max="5" width="13" style="3" customWidth="1"/>
    <col min="6" max="6" width="5.5703125" style="3" customWidth="1"/>
    <col min="7" max="7" width="1.85546875" style="3" bestFit="1" customWidth="1"/>
    <col min="8" max="8" width="9.140625" style="3"/>
    <col min="9" max="9" width="15" style="3" customWidth="1"/>
    <col min="10" max="10" width="3" style="3" customWidth="1"/>
    <col min="11" max="11" width="3.140625" style="3" bestFit="1" customWidth="1"/>
    <col min="12" max="12" width="13" style="3" customWidth="1"/>
    <col min="13" max="13" width="1.85546875" style="3" bestFit="1" customWidth="1"/>
    <col min="14" max="14" width="10.85546875" style="3" customWidth="1"/>
    <col min="15" max="15" width="1.28515625" style="3" customWidth="1"/>
    <col min="16" max="16" width="7.42578125" style="3" customWidth="1"/>
    <col min="17" max="16384" width="9.140625" style="3"/>
  </cols>
  <sheetData>
    <row r="1" spans="1:16" s="148" customFormat="1" ht="15">
      <c r="A1" s="427"/>
      <c r="B1" s="382"/>
      <c r="C1" s="382"/>
      <c r="D1" s="382"/>
      <c r="E1" s="382"/>
      <c r="F1" s="382"/>
      <c r="G1" s="382"/>
      <c r="H1" s="382"/>
      <c r="I1" s="1467" t="s">
        <v>475</v>
      </c>
      <c r="J1" s="1468"/>
      <c r="K1" s="1468"/>
      <c r="L1" s="1468"/>
      <c r="M1" s="1468"/>
      <c r="N1" s="1468"/>
      <c r="O1" s="1468"/>
      <c r="P1" s="362">
        <f>IF(Cover!D13&gt;0,Cover!D13,"")</f>
        <v>2014</v>
      </c>
    </row>
    <row r="2" spans="1:16" s="142" customFormat="1" ht="15">
      <c r="A2" s="427"/>
      <c r="B2" s="144"/>
      <c r="C2" s="1472" t="s">
        <v>654</v>
      </c>
      <c r="D2" s="1472"/>
      <c r="E2" s="1472"/>
      <c r="F2" s="1473" t="str">
        <f>IF(Cover!A1&gt;0, Cover!A1, "")</f>
        <v>EMC of St. Charles County, LLC</v>
      </c>
      <c r="G2" s="1473"/>
      <c r="H2" s="1473"/>
      <c r="I2" s="1473"/>
      <c r="J2" s="1473"/>
      <c r="K2" s="1473"/>
      <c r="L2" s="1473"/>
      <c r="M2" s="1473"/>
      <c r="N2" s="1473"/>
      <c r="O2" s="1473"/>
      <c r="P2" s="1473"/>
    </row>
    <row r="3" spans="1:16" s="142" customFormat="1" ht="15">
      <c r="A3" s="427"/>
      <c r="B3" s="144"/>
      <c r="C3" s="144"/>
      <c r="D3" s="143"/>
      <c r="E3" s="143"/>
      <c r="G3" s="383"/>
      <c r="H3" s="372"/>
      <c r="I3" s="372"/>
      <c r="J3" s="372"/>
      <c r="K3" s="372"/>
      <c r="L3" s="372"/>
      <c r="M3" s="372"/>
      <c r="N3" s="372"/>
      <c r="O3" s="372"/>
      <c r="P3" s="384"/>
    </row>
    <row r="4" spans="1:16">
      <c r="A4" s="427"/>
      <c r="B4" s="763"/>
      <c r="C4" s="764"/>
      <c r="D4" s="764"/>
      <c r="E4" s="764"/>
      <c r="F4" s="764"/>
      <c r="G4" s="764"/>
      <c r="H4" s="764"/>
      <c r="I4" s="764"/>
      <c r="J4" s="764"/>
      <c r="K4" s="764"/>
      <c r="L4" s="764"/>
      <c r="M4" s="764"/>
      <c r="N4" s="764"/>
      <c r="O4" s="765"/>
      <c r="P4" s="133"/>
    </row>
    <row r="5" spans="1:16" ht="15.75">
      <c r="A5" s="427"/>
      <c r="B5" s="766"/>
      <c r="C5" s="133"/>
      <c r="D5" s="1474" t="s">
        <v>363</v>
      </c>
      <c r="E5" s="1474"/>
      <c r="F5" s="1474"/>
      <c r="G5" s="1474"/>
      <c r="H5" s="1474"/>
      <c r="I5" s="1474"/>
      <c r="J5" s="1474"/>
      <c r="K5" s="1474"/>
      <c r="L5" s="1474"/>
      <c r="M5" s="1474"/>
      <c r="N5" s="1474"/>
      <c r="O5" s="767"/>
      <c r="P5" s="133"/>
    </row>
    <row r="6" spans="1:16" ht="7.5" customHeight="1">
      <c r="A6" s="427"/>
      <c r="B6" s="766"/>
      <c r="C6" s="133"/>
      <c r="D6" s="133"/>
      <c r="E6" s="133"/>
      <c r="F6" s="133"/>
      <c r="G6" s="133"/>
      <c r="H6" s="133"/>
      <c r="I6" s="133"/>
      <c r="J6" s="133"/>
      <c r="K6" s="133"/>
      <c r="L6" s="133"/>
      <c r="M6" s="133"/>
      <c r="N6" s="133"/>
      <c r="O6" s="768"/>
      <c r="P6" s="133"/>
    </row>
    <row r="7" spans="1:16" s="116" customFormat="1" ht="46.5" customHeight="1">
      <c r="A7" s="427"/>
      <c r="B7" s="769"/>
      <c r="C7" s="1448" t="s">
        <v>441</v>
      </c>
      <c r="D7" s="1449"/>
      <c r="E7" s="1449"/>
      <c r="F7" s="1449"/>
      <c r="G7" s="1449"/>
      <c r="H7" s="1449"/>
      <c r="I7" s="1449"/>
      <c r="J7" s="1449"/>
      <c r="K7" s="1449"/>
      <c r="L7" s="1449"/>
      <c r="M7" s="1449"/>
      <c r="N7" s="1449"/>
      <c r="O7" s="770"/>
      <c r="P7" s="758"/>
    </row>
    <row r="8" spans="1:16" ht="19.5" customHeight="1">
      <c r="A8" s="427"/>
      <c r="B8" s="766"/>
      <c r="C8" s="133"/>
      <c r="D8" s="1474" t="s">
        <v>362</v>
      </c>
      <c r="E8" s="1474"/>
      <c r="F8" s="1474"/>
      <c r="G8" s="1474"/>
      <c r="H8" s="1474"/>
      <c r="I8" s="1474"/>
      <c r="J8" s="1474"/>
      <c r="K8" s="1474"/>
      <c r="L8" s="1474"/>
      <c r="M8" s="1474"/>
      <c r="N8" s="1474"/>
      <c r="O8" s="767"/>
      <c r="P8" s="133"/>
    </row>
    <row r="9" spans="1:16">
      <c r="A9" s="427"/>
      <c r="B9" s="766"/>
      <c r="C9" s="133"/>
      <c r="D9" s="133"/>
      <c r="E9" s="133"/>
      <c r="F9" s="133"/>
      <c r="G9" s="133"/>
      <c r="H9" s="133"/>
      <c r="I9" s="133"/>
      <c r="J9" s="133"/>
      <c r="K9" s="133"/>
      <c r="L9" s="133"/>
      <c r="M9" s="133"/>
      <c r="N9" s="133"/>
      <c r="O9" s="768"/>
      <c r="P9" s="133"/>
    </row>
    <row r="10" spans="1:16" ht="23.25">
      <c r="A10" s="427"/>
      <c r="B10" s="771"/>
      <c r="C10" s="1453" t="s">
        <v>361</v>
      </c>
      <c r="D10" s="970"/>
      <c r="E10" s="1475" t="s">
        <v>761</v>
      </c>
      <c r="F10" s="1475"/>
      <c r="G10" s="1475"/>
      <c r="H10" s="1475"/>
      <c r="I10" s="1475"/>
      <c r="J10" s="140" t="s">
        <v>358</v>
      </c>
      <c r="K10" s="133"/>
      <c r="L10" s="133"/>
      <c r="M10" s="133"/>
      <c r="N10" s="133"/>
      <c r="O10" s="768"/>
      <c r="P10" s="133"/>
    </row>
    <row r="11" spans="1:16" ht="23.25">
      <c r="A11" s="427"/>
      <c r="B11" s="766"/>
      <c r="C11" s="141"/>
      <c r="D11" s="133"/>
      <c r="E11" s="1445"/>
      <c r="F11" s="1446"/>
      <c r="G11" s="1446"/>
      <c r="H11" s="1446"/>
      <c r="I11" s="1446"/>
      <c r="J11" s="140" t="s">
        <v>358</v>
      </c>
      <c r="K11" s="139" t="s">
        <v>360</v>
      </c>
      <c r="L11" s="133"/>
      <c r="M11" s="133"/>
      <c r="N11" s="133"/>
      <c r="O11" s="768"/>
      <c r="P11" s="133"/>
    </row>
    <row r="12" spans="1:16" ht="23.25">
      <c r="A12" s="427"/>
      <c r="B12" s="771"/>
      <c r="C12" s="1456" t="s">
        <v>359</v>
      </c>
      <c r="D12" s="1456"/>
      <c r="E12" s="1475" t="s">
        <v>762</v>
      </c>
      <c r="F12" s="1475"/>
      <c r="G12" s="1475"/>
      <c r="H12" s="1475"/>
      <c r="I12" s="1475"/>
      <c r="J12" s="140" t="s">
        <v>358</v>
      </c>
      <c r="K12" s="133"/>
      <c r="L12" s="133"/>
      <c r="M12" s="133"/>
      <c r="N12" s="133"/>
      <c r="O12" s="768"/>
      <c r="P12" s="133"/>
    </row>
    <row r="13" spans="1:16" ht="35.1" customHeight="1">
      <c r="A13" s="423"/>
      <c r="B13" s="766"/>
      <c r="C13" s="133"/>
      <c r="D13" s="135"/>
      <c r="E13" s="1463" t="s">
        <v>763</v>
      </c>
      <c r="F13" s="1463"/>
      <c r="G13" s="1463"/>
      <c r="H13" s="1463"/>
      <c r="I13" s="1463"/>
      <c r="J13" s="1463"/>
      <c r="K13" s="133"/>
      <c r="L13" s="1453" t="s">
        <v>357</v>
      </c>
      <c r="M13" s="1453"/>
      <c r="N13" s="1453"/>
      <c r="O13" s="772"/>
      <c r="P13" s="133"/>
    </row>
    <row r="14" spans="1:16">
      <c r="A14" s="423"/>
      <c r="B14" s="766"/>
      <c r="C14" s="133"/>
      <c r="D14" s="133"/>
      <c r="E14" s="1462" t="s">
        <v>477</v>
      </c>
      <c r="F14" s="1462"/>
      <c r="G14" s="1462"/>
      <c r="H14" s="1462"/>
      <c r="I14" s="1462"/>
      <c r="J14" s="1462"/>
      <c r="K14" s="252"/>
      <c r="L14" s="252"/>
      <c r="M14" s="252"/>
      <c r="N14" s="252"/>
      <c r="O14" s="773"/>
      <c r="P14" s="133"/>
    </row>
    <row r="15" spans="1:16" ht="30" customHeight="1">
      <c r="A15" s="425"/>
      <c r="B15" s="774"/>
      <c r="C15" s="1453" t="s">
        <v>356</v>
      </c>
      <c r="D15" s="1007"/>
      <c r="E15" s="1463" t="s">
        <v>764</v>
      </c>
      <c r="F15" s="1463"/>
      <c r="G15" s="1463"/>
      <c r="H15" s="1463"/>
      <c r="I15" s="1463"/>
      <c r="J15" s="1463"/>
      <c r="K15" s="1463"/>
      <c r="L15" s="1463"/>
      <c r="M15" s="1463"/>
      <c r="N15" s="1463"/>
      <c r="O15" s="775"/>
      <c r="P15" s="133"/>
    </row>
    <row r="16" spans="1:16">
      <c r="A16" s="423"/>
      <c r="B16" s="766"/>
      <c r="C16" s="133"/>
      <c r="E16" s="1462" t="s">
        <v>478</v>
      </c>
      <c r="F16" s="1462"/>
      <c r="G16" s="1462"/>
      <c r="H16" s="1462"/>
      <c r="I16" s="1462"/>
      <c r="J16" s="1462"/>
      <c r="K16" s="1462"/>
      <c r="L16" s="1462"/>
      <c r="M16" s="1462"/>
      <c r="N16" s="1462"/>
      <c r="O16" s="773"/>
      <c r="P16" s="133"/>
    </row>
    <row r="17" spans="1:16" ht="30" customHeight="1">
      <c r="A17" s="423"/>
      <c r="B17" s="766"/>
      <c r="C17" s="1456" t="s">
        <v>355</v>
      </c>
      <c r="D17" s="1007"/>
      <c r="E17" s="1463" t="s">
        <v>733</v>
      </c>
      <c r="F17" s="1463"/>
      <c r="G17" s="1463"/>
      <c r="H17" s="1463"/>
      <c r="I17" s="1463"/>
      <c r="J17" s="1463"/>
      <c r="K17" s="1463"/>
      <c r="L17" s="1463"/>
      <c r="M17" s="1463"/>
      <c r="N17" s="1463"/>
      <c r="O17" s="775"/>
      <c r="P17" s="133"/>
    </row>
    <row r="18" spans="1:16">
      <c r="A18" s="423"/>
      <c r="B18" s="766"/>
      <c r="C18" s="133"/>
      <c r="E18" s="1462" t="s">
        <v>476</v>
      </c>
      <c r="F18" s="1462"/>
      <c r="G18" s="1462"/>
      <c r="H18" s="1462"/>
      <c r="I18" s="1462"/>
      <c r="J18" s="1462"/>
      <c r="K18" s="1462"/>
      <c r="L18" s="1462"/>
      <c r="M18" s="1462"/>
      <c r="N18" s="1462"/>
      <c r="O18" s="773"/>
      <c r="P18" s="133"/>
    </row>
    <row r="19" spans="1:16" ht="27" customHeight="1">
      <c r="A19" s="423"/>
      <c r="B19" s="766"/>
      <c r="C19" s="1453" t="s">
        <v>354</v>
      </c>
      <c r="D19" s="1007"/>
      <c r="E19" s="1455" t="s">
        <v>766</v>
      </c>
      <c r="F19" s="1455"/>
      <c r="G19" s="1455"/>
      <c r="H19" s="1455"/>
      <c r="I19" s="1455"/>
      <c r="J19" s="1455"/>
      <c r="K19" s="1455"/>
      <c r="L19" s="1455"/>
      <c r="M19" s="1455"/>
      <c r="N19" s="1455"/>
      <c r="O19" s="776" t="s">
        <v>339</v>
      </c>
      <c r="P19" s="133"/>
    </row>
    <row r="20" spans="1:16" ht="15">
      <c r="A20" s="423"/>
      <c r="B20" s="777"/>
      <c r="C20" s="1447" t="s">
        <v>479</v>
      </c>
      <c r="D20" s="1447"/>
      <c r="E20" s="1447"/>
      <c r="F20" s="1447"/>
      <c r="G20" s="1447"/>
      <c r="H20" s="1447"/>
      <c r="I20" s="1447"/>
      <c r="J20" s="1447"/>
      <c r="K20" s="1447"/>
      <c r="L20" s="1447"/>
      <c r="M20" s="1447"/>
      <c r="N20" s="1447"/>
      <c r="O20" s="627"/>
      <c r="P20" s="638"/>
    </row>
    <row r="21" spans="1:16" ht="10.5" customHeight="1">
      <c r="A21" s="423"/>
      <c r="B21" s="1471"/>
      <c r="C21" s="970"/>
      <c r="D21" s="970"/>
      <c r="E21" s="970"/>
      <c r="F21" s="970"/>
      <c r="G21" s="970"/>
      <c r="H21" s="970"/>
      <c r="I21" s="970"/>
      <c r="J21" s="970"/>
      <c r="K21" s="970"/>
      <c r="L21" s="970"/>
      <c r="M21" s="970"/>
      <c r="N21" s="970"/>
      <c r="O21" s="915"/>
      <c r="P21" s="638"/>
    </row>
    <row r="22" spans="1:16" ht="42" customHeight="1">
      <c r="A22" s="423"/>
      <c r="B22" s="778"/>
      <c r="C22" s="1450" t="s">
        <v>353</v>
      </c>
      <c r="D22" s="1450"/>
      <c r="E22" s="1450"/>
      <c r="F22" s="1450"/>
      <c r="G22" s="1450"/>
      <c r="H22" s="1450"/>
      <c r="I22" s="1450"/>
      <c r="J22" s="1450"/>
      <c r="K22" s="1450"/>
      <c r="L22" s="1450"/>
      <c r="M22" s="1450"/>
      <c r="N22" s="1450"/>
      <c r="O22" s="779"/>
      <c r="P22" s="759"/>
    </row>
    <row r="23" spans="1:16" ht="24.75" customHeight="1">
      <c r="A23" s="423"/>
      <c r="B23" s="766"/>
      <c r="C23" s="133"/>
      <c r="D23" s="644" t="s">
        <v>352</v>
      </c>
      <c r="E23" s="1451" t="s">
        <v>351</v>
      </c>
      <c r="F23" s="1452"/>
      <c r="G23" s="139" t="s">
        <v>342</v>
      </c>
      <c r="H23" s="306">
        <f>IF(Cover!D13&gt;0, Cover!D13, "")</f>
        <v>2014</v>
      </c>
      <c r="I23" s="1457" t="s">
        <v>350</v>
      </c>
      <c r="J23" s="1458"/>
      <c r="K23" s="1459" t="s">
        <v>349</v>
      </c>
      <c r="L23" s="1460"/>
      <c r="M23" s="133" t="s">
        <v>342</v>
      </c>
      <c r="N23" s="306">
        <f>IF(Cover!D13&gt;0, Cover!D13, "")</f>
        <v>2014</v>
      </c>
      <c r="O23" s="780"/>
      <c r="P23" s="133"/>
    </row>
    <row r="24" spans="1:16" ht="15">
      <c r="A24" s="423"/>
      <c r="B24" s="766"/>
      <c r="C24" s="133"/>
      <c r="D24" s="139"/>
      <c r="E24" s="1454" t="s">
        <v>348</v>
      </c>
      <c r="F24" s="1454"/>
      <c r="G24" s="138"/>
      <c r="H24" s="645" t="s">
        <v>347</v>
      </c>
      <c r="I24" s="137"/>
      <c r="J24" s="136"/>
      <c r="K24" s="1454" t="s">
        <v>348</v>
      </c>
      <c r="L24" s="1461"/>
      <c r="M24" s="252"/>
      <c r="N24" s="136" t="s">
        <v>347</v>
      </c>
      <c r="O24" s="773"/>
      <c r="P24" s="133"/>
    </row>
    <row r="25" spans="1:16" ht="45.75" customHeight="1" thickBot="1">
      <c r="A25" s="423"/>
      <c r="B25" s="766"/>
      <c r="C25" s="133"/>
      <c r="D25" s="133"/>
      <c r="E25" s="133"/>
      <c r="F25" s="133"/>
      <c r="G25" s="133"/>
      <c r="H25" s="1479" t="s">
        <v>765</v>
      </c>
      <c r="I25" s="1480"/>
      <c r="J25" s="1480"/>
      <c r="K25" s="1480"/>
      <c r="L25" s="1480"/>
      <c r="M25" s="1480"/>
      <c r="N25" s="1480"/>
      <c r="O25" s="775"/>
      <c r="P25" s="133"/>
    </row>
    <row r="26" spans="1:16">
      <c r="A26" s="423"/>
      <c r="B26" s="766"/>
      <c r="C26" s="133"/>
      <c r="D26" s="133"/>
      <c r="E26" s="133"/>
      <c r="F26" s="133"/>
      <c r="G26" s="133"/>
      <c r="H26" s="1481" t="s">
        <v>346</v>
      </c>
      <c r="I26" s="1481"/>
      <c r="J26" s="1481"/>
      <c r="K26" s="1481"/>
      <c r="L26" s="1481"/>
      <c r="M26" s="1481"/>
      <c r="N26" s="1481"/>
      <c r="O26" s="773"/>
      <c r="P26" s="133"/>
    </row>
    <row r="27" spans="1:16" s="116" customFormat="1" ht="15">
      <c r="A27" s="424"/>
      <c r="B27" s="1488"/>
      <c r="C27" s="1489"/>
      <c r="D27" s="1489"/>
      <c r="E27" s="1489"/>
      <c r="F27" s="1489"/>
      <c r="G27" s="1464" t="s">
        <v>563</v>
      </c>
      <c r="H27" s="1493"/>
      <c r="I27" s="1493"/>
      <c r="J27" s="1493"/>
      <c r="K27" s="1493"/>
      <c r="L27" s="1493"/>
      <c r="M27" s="1493"/>
      <c r="N27" s="1493"/>
      <c r="O27" s="1494"/>
      <c r="P27" s="760"/>
    </row>
    <row r="28" spans="1:16" ht="25.5" customHeight="1">
      <c r="A28" s="423"/>
      <c r="B28" s="766"/>
      <c r="C28" s="133"/>
      <c r="D28" s="1472" t="s">
        <v>345</v>
      </c>
      <c r="E28" s="1337"/>
      <c r="F28" s="1337"/>
      <c r="G28" s="1337"/>
      <c r="H28" s="1337"/>
      <c r="I28" s="1337"/>
      <c r="J28" s="1337"/>
      <c r="K28" s="1337"/>
      <c r="L28" s="1337"/>
      <c r="M28" s="1337"/>
      <c r="N28" s="1337"/>
      <c r="O28" s="781"/>
      <c r="P28" s="133"/>
    </row>
    <row r="29" spans="1:16" ht="25.5" customHeight="1">
      <c r="A29" s="423"/>
      <c r="B29" s="766"/>
      <c r="C29" s="133"/>
      <c r="D29" s="647" t="s">
        <v>344</v>
      </c>
      <c r="E29" s="1482">
        <v>13</v>
      </c>
      <c r="F29" s="1482"/>
      <c r="H29" s="648" t="s">
        <v>343</v>
      </c>
      <c r="I29" s="1482" t="s">
        <v>777</v>
      </c>
      <c r="J29" s="1482"/>
      <c r="K29" s="135" t="s">
        <v>342</v>
      </c>
      <c r="L29" s="134">
        <v>2015</v>
      </c>
      <c r="M29" s="648" t="s">
        <v>341</v>
      </c>
      <c r="N29" s="884"/>
      <c r="O29" s="915"/>
      <c r="P29" s="133"/>
    </row>
    <row r="30" spans="1:16" s="270" customFormat="1" ht="33" customHeight="1">
      <c r="A30" s="426"/>
      <c r="B30" s="782"/>
      <c r="C30" s="385"/>
      <c r="D30" s="1483" t="s">
        <v>340</v>
      </c>
      <c r="E30" s="1483"/>
      <c r="F30" s="1483"/>
      <c r="G30" s="1484" t="s">
        <v>778</v>
      </c>
      <c r="H30" s="1463"/>
      <c r="I30" s="1463"/>
      <c r="J30" s="1463"/>
      <c r="K30" s="1463"/>
      <c r="L30" s="1463"/>
      <c r="M30" s="649" t="s">
        <v>339</v>
      </c>
      <c r="N30" s="646">
        <v>2019</v>
      </c>
      <c r="O30" s="783"/>
      <c r="P30" s="385"/>
    </row>
    <row r="31" spans="1:16" ht="55.5" customHeight="1" thickBot="1">
      <c r="A31" s="423"/>
      <c r="B31" s="766"/>
      <c r="C31" s="1483"/>
      <c r="D31" s="970"/>
      <c r="E31" s="970"/>
      <c r="F31" s="970"/>
      <c r="G31" s="970"/>
      <c r="H31" s="1485" t="s">
        <v>776</v>
      </c>
      <c r="I31" s="1485"/>
      <c r="J31" s="1485"/>
      <c r="K31" s="1485"/>
      <c r="L31" s="1485"/>
      <c r="M31" s="1485"/>
      <c r="N31" s="1485"/>
      <c r="O31" s="775"/>
      <c r="P31" s="133"/>
    </row>
    <row r="32" spans="1:16">
      <c r="A32" s="423"/>
      <c r="B32" s="784"/>
      <c r="C32" s="970"/>
      <c r="D32" s="970"/>
      <c r="E32" s="970"/>
      <c r="F32" s="970"/>
      <c r="G32" s="970"/>
      <c r="H32" s="145"/>
      <c r="I32" s="1456" t="s">
        <v>338</v>
      </c>
      <c r="J32" s="1486"/>
      <c r="K32" s="1486"/>
      <c r="L32" s="1486"/>
      <c r="M32" s="1487"/>
      <c r="N32" s="145"/>
      <c r="O32" s="776"/>
      <c r="P32" s="145"/>
    </row>
    <row r="33" spans="1:16" s="381" customFormat="1" ht="15.75" customHeight="1">
      <c r="A33" s="424"/>
      <c r="B33" s="1469"/>
      <c r="C33" s="1470"/>
      <c r="D33" s="1470"/>
      <c r="E33" s="1470"/>
      <c r="F33" s="1470"/>
      <c r="G33" s="1464" t="s">
        <v>563</v>
      </c>
      <c r="H33" s="1465"/>
      <c r="I33" s="1465"/>
      <c r="J33" s="1465"/>
      <c r="K33" s="1465"/>
      <c r="L33" s="1465"/>
      <c r="M33" s="1465"/>
      <c r="N33" s="1465"/>
      <c r="O33" s="1466"/>
      <c r="P33" s="761"/>
    </row>
    <row r="34" spans="1:16" ht="35.25" customHeight="1">
      <c r="B34" s="1490" t="s">
        <v>337</v>
      </c>
      <c r="C34" s="1491"/>
      <c r="D34" s="1491"/>
      <c r="E34" s="1491"/>
      <c r="F34" s="1491"/>
      <c r="G34" s="1491"/>
      <c r="H34" s="1491"/>
      <c r="I34" s="1491"/>
      <c r="J34" s="1491"/>
      <c r="K34" s="1491"/>
      <c r="L34" s="1491"/>
      <c r="M34" s="1491"/>
      <c r="N34" s="1491"/>
      <c r="O34" s="1492"/>
      <c r="P34" s="762"/>
    </row>
    <row r="35" spans="1:16" ht="9" customHeight="1">
      <c r="A35" s="1476"/>
      <c r="B35" s="885"/>
      <c r="C35" s="885"/>
      <c r="D35" s="885"/>
      <c r="E35" s="885"/>
      <c r="F35" s="885"/>
      <c r="G35" s="885"/>
      <c r="H35" s="885"/>
      <c r="I35" s="885"/>
      <c r="J35" s="885"/>
      <c r="K35" s="885"/>
      <c r="L35" s="885"/>
      <c r="M35" s="885"/>
      <c r="N35" s="885"/>
      <c r="O35" s="885"/>
    </row>
    <row r="36" spans="1:16" ht="13.5" customHeight="1">
      <c r="A36" s="1477" t="s">
        <v>655</v>
      </c>
      <c r="B36" s="1478"/>
      <c r="C36" s="1478"/>
      <c r="D36" s="1478"/>
      <c r="E36" s="1478"/>
      <c r="F36" s="1478"/>
      <c r="G36" s="1478"/>
      <c r="H36" s="1478"/>
      <c r="I36" s="1478"/>
      <c r="J36" s="1478"/>
      <c r="K36" s="1478"/>
      <c r="L36" s="1478"/>
      <c r="M36" s="1478"/>
      <c r="N36" s="1478"/>
      <c r="O36" s="1478"/>
      <c r="P36" s="1478"/>
    </row>
    <row r="37" spans="1:16" ht="7.5" customHeight="1">
      <c r="A37" s="1476"/>
      <c r="B37" s="885"/>
      <c r="C37" s="885"/>
      <c r="D37" s="885"/>
      <c r="E37" s="885"/>
      <c r="F37" s="885"/>
      <c r="G37" s="885"/>
      <c r="H37" s="885"/>
      <c r="I37" s="885"/>
      <c r="J37" s="885"/>
      <c r="K37" s="885"/>
      <c r="L37" s="885"/>
      <c r="M37" s="885"/>
      <c r="N37" s="885"/>
      <c r="O37" s="885"/>
    </row>
  </sheetData>
  <sheetProtection password="C830" sheet="1" objects="1" scenarios="1"/>
  <mergeCells count="49">
    <mergeCell ref="A35:O35"/>
    <mergeCell ref="A37:O37"/>
    <mergeCell ref="A36:P36"/>
    <mergeCell ref="H25:N25"/>
    <mergeCell ref="H26:N26"/>
    <mergeCell ref="E29:F29"/>
    <mergeCell ref="I29:J29"/>
    <mergeCell ref="D30:F30"/>
    <mergeCell ref="G30:L30"/>
    <mergeCell ref="D28:N28"/>
    <mergeCell ref="C31:G32"/>
    <mergeCell ref="H31:N31"/>
    <mergeCell ref="I32:M32"/>
    <mergeCell ref="B27:F27"/>
    <mergeCell ref="B34:O34"/>
    <mergeCell ref="G27:O27"/>
    <mergeCell ref="G33:O33"/>
    <mergeCell ref="I1:O1"/>
    <mergeCell ref="B33:F33"/>
    <mergeCell ref="N29:O29"/>
    <mergeCell ref="B21:O21"/>
    <mergeCell ref="C2:E2"/>
    <mergeCell ref="F2:P2"/>
    <mergeCell ref="D5:N5"/>
    <mergeCell ref="E16:N16"/>
    <mergeCell ref="E17:N17"/>
    <mergeCell ref="E14:J14"/>
    <mergeCell ref="D8:N8"/>
    <mergeCell ref="E10:I10"/>
    <mergeCell ref="C12:D12"/>
    <mergeCell ref="E12:I12"/>
    <mergeCell ref="E13:J13"/>
    <mergeCell ref="E24:F24"/>
    <mergeCell ref="E19:N19"/>
    <mergeCell ref="C15:D15"/>
    <mergeCell ref="C17:D17"/>
    <mergeCell ref="C19:D19"/>
    <mergeCell ref="I23:J23"/>
    <mergeCell ref="K23:L23"/>
    <mergeCell ref="K24:L24"/>
    <mergeCell ref="E18:N18"/>
    <mergeCell ref="E15:N15"/>
    <mergeCell ref="E11:I11"/>
    <mergeCell ref="C20:N20"/>
    <mergeCell ref="C7:N7"/>
    <mergeCell ref="C22:N22"/>
    <mergeCell ref="E23:F23"/>
    <mergeCell ref="L13:N13"/>
    <mergeCell ref="C10:D10"/>
  </mergeCells>
  <conditionalFormatting sqref="P3 N23 H23">
    <cfRule type="cellIs" dxfId="0" priority="1" stopIfTrue="1" operator="equal">
      <formula>0</formula>
    </cfRule>
  </conditionalFormatting>
  <printOptions horizontalCentered="1"/>
  <pageMargins left="0.5" right="0.5" top="0.5" bottom="0.5" header="0.3" footer="0.3"/>
  <pageSetup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6"/>
  <sheetViews>
    <sheetView showGridLines="0" view="pageBreakPreview" topLeftCell="A7" zoomScaleNormal="100" zoomScaleSheetLayoutView="100" workbookViewId="0">
      <selection activeCell="J34" sqref="J34"/>
    </sheetView>
  </sheetViews>
  <sheetFormatPr defaultRowHeight="12.75"/>
  <cols>
    <col min="1" max="1" width="3.5703125" style="9"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1" ht="12.75" customHeight="1">
      <c r="A1" s="9">
        <v>1</v>
      </c>
      <c r="B1" s="920" t="s">
        <v>46</v>
      </c>
      <c r="C1" s="920"/>
      <c r="D1" s="920"/>
      <c r="E1" s="920"/>
      <c r="F1" s="920"/>
      <c r="G1" s="920"/>
      <c r="H1" s="920"/>
      <c r="I1" s="920"/>
      <c r="J1" s="41">
        <f>IF(Cover!D13&gt;0, Cover!D13, "")</f>
        <v>2014</v>
      </c>
      <c r="K1" s="37"/>
    </row>
    <row r="2" spans="1:11" ht="18" customHeight="1">
      <c r="A2" s="9">
        <v>2</v>
      </c>
      <c r="B2" s="353" t="s">
        <v>45</v>
      </c>
      <c r="C2" s="921" t="str">
        <f>IF(Cover!A1&gt;0, Cover!A1,"")</f>
        <v>EMC of St. Charles County, LLC</v>
      </c>
      <c r="D2" s="921"/>
      <c r="E2" s="921"/>
      <c r="F2" s="921"/>
      <c r="G2" s="921"/>
      <c r="H2" s="921"/>
      <c r="I2" s="921"/>
      <c r="J2" s="921"/>
      <c r="K2" s="36"/>
    </row>
    <row r="3" spans="1:11" ht="25.5" customHeight="1">
      <c r="A3" s="31" t="s">
        <v>44</v>
      </c>
      <c r="B3" s="352" t="s">
        <v>455</v>
      </c>
      <c r="C3" s="922"/>
      <c r="D3" s="922"/>
      <c r="E3" s="922"/>
      <c r="F3" s="922"/>
      <c r="G3" s="922"/>
      <c r="H3" s="922"/>
      <c r="I3" s="922"/>
      <c r="J3" s="922"/>
      <c r="K3" s="585"/>
    </row>
    <row r="4" spans="1:11" ht="18" customHeight="1">
      <c r="A4" s="587">
        <v>3</v>
      </c>
      <c r="B4" s="186" t="s">
        <v>43</v>
      </c>
      <c r="C4" s="922" t="s">
        <v>734</v>
      </c>
      <c r="D4" s="922"/>
      <c r="E4" s="922"/>
      <c r="F4" s="922"/>
      <c r="G4" s="922"/>
      <c r="H4" s="922"/>
      <c r="I4" s="922"/>
      <c r="J4" s="922"/>
      <c r="K4" s="584"/>
    </row>
    <row r="5" spans="1:11" ht="18" customHeight="1">
      <c r="A5" s="587">
        <v>4</v>
      </c>
      <c r="B5" s="188" t="s">
        <v>42</v>
      </c>
      <c r="C5" s="923" t="s">
        <v>735</v>
      </c>
      <c r="D5" s="923"/>
      <c r="E5" s="923"/>
      <c r="F5" s="923"/>
      <c r="G5" s="923"/>
      <c r="H5" s="923"/>
      <c r="I5" s="923"/>
      <c r="J5" s="923"/>
      <c r="K5" s="584"/>
    </row>
    <row r="6" spans="1:11" ht="18" customHeight="1">
      <c r="A6" s="587">
        <v>5</v>
      </c>
      <c r="B6" s="183" t="s">
        <v>41</v>
      </c>
      <c r="C6" s="926" t="s">
        <v>736</v>
      </c>
      <c r="D6" s="927"/>
      <c r="E6" s="928"/>
      <c r="F6" s="928"/>
      <c r="G6" s="928"/>
      <c r="H6" s="929"/>
      <c r="I6" s="929"/>
      <c r="J6" s="929"/>
      <c r="K6" s="930"/>
    </row>
    <row r="7" spans="1:11" ht="19.5" customHeight="1">
      <c r="A7" s="587">
        <v>6</v>
      </c>
      <c r="B7" s="462" t="s">
        <v>724</v>
      </c>
      <c r="C7" s="924"/>
      <c r="D7" s="925"/>
      <c r="E7" s="925"/>
      <c r="F7" s="925"/>
      <c r="G7" s="925"/>
      <c r="H7" s="925"/>
      <c r="I7" s="925"/>
      <c r="J7" s="925"/>
      <c r="K7" s="588"/>
    </row>
    <row r="8" spans="1:11" ht="5.0999999999999996" customHeight="1">
      <c r="A8" s="587"/>
      <c r="B8" s="548"/>
      <c r="C8" s="553"/>
      <c r="D8" s="554"/>
      <c r="E8" s="554"/>
      <c r="F8" s="554"/>
      <c r="G8" s="554"/>
      <c r="H8" s="554"/>
      <c r="I8" s="554"/>
      <c r="J8" s="554"/>
      <c r="K8" s="355"/>
    </row>
    <row r="9" spans="1:11" s="5" customFormat="1" ht="24.75" customHeight="1">
      <c r="A9" s="31">
        <v>7</v>
      </c>
      <c r="B9" s="933" t="s">
        <v>520</v>
      </c>
      <c r="C9" s="933"/>
      <c r="D9" s="933"/>
      <c r="E9" s="933"/>
      <c r="F9" s="933"/>
      <c r="G9" s="933"/>
      <c r="H9" s="933"/>
      <c r="I9" s="933"/>
      <c r="J9" s="933"/>
      <c r="K9" s="351"/>
    </row>
    <row r="10" spans="1:11" ht="25.5" customHeight="1">
      <c r="A10" s="587" t="s">
        <v>634</v>
      </c>
      <c r="B10" s="897" t="s">
        <v>737</v>
      </c>
      <c r="C10" s="897"/>
      <c r="D10" s="897"/>
      <c r="E10" s="547"/>
      <c r="F10" s="897" t="s">
        <v>738</v>
      </c>
      <c r="G10" s="897"/>
      <c r="H10" s="897"/>
      <c r="I10" s="897"/>
      <c r="J10" s="897"/>
      <c r="K10" s="154"/>
    </row>
    <row r="11" spans="1:11">
      <c r="A11" s="587"/>
      <c r="B11" s="908" t="s">
        <v>633</v>
      </c>
      <c r="C11" s="908"/>
      <c r="D11" s="908"/>
      <c r="E11" s="147"/>
      <c r="F11" s="908" t="s">
        <v>633</v>
      </c>
      <c r="G11" s="908"/>
      <c r="H11" s="908"/>
      <c r="I11" s="908"/>
      <c r="J11" s="908"/>
      <c r="K11" s="154"/>
    </row>
    <row r="12" spans="1:11" ht="12.75" customHeight="1">
      <c r="A12" s="587" t="s">
        <v>635</v>
      </c>
      <c r="B12" s="897" t="s">
        <v>739</v>
      </c>
      <c r="C12" s="897"/>
      <c r="D12" s="897"/>
      <c r="E12" s="147"/>
      <c r="F12" s="897" t="s">
        <v>739</v>
      </c>
      <c r="G12" s="897"/>
      <c r="H12" s="897"/>
      <c r="I12" s="897"/>
      <c r="J12" s="897"/>
      <c r="K12" s="154"/>
    </row>
    <row r="13" spans="1:11" ht="13.5" customHeight="1">
      <c r="A13" s="587"/>
      <c r="B13" s="908" t="s">
        <v>40</v>
      </c>
      <c r="C13" s="908"/>
      <c r="D13" s="908"/>
      <c r="E13" s="147"/>
      <c r="F13" s="908" t="s">
        <v>40</v>
      </c>
      <c r="G13" s="908"/>
      <c r="H13" s="908"/>
      <c r="I13" s="908"/>
      <c r="J13" s="908"/>
      <c r="K13" s="154"/>
    </row>
    <row r="14" spans="1:11" ht="12.75" customHeight="1">
      <c r="A14" s="587" t="s">
        <v>636</v>
      </c>
      <c r="B14" s="897" t="s">
        <v>739</v>
      </c>
      <c r="C14" s="897"/>
      <c r="D14" s="897"/>
      <c r="E14" s="147"/>
      <c r="F14" s="897" t="s">
        <v>739</v>
      </c>
      <c r="G14" s="897"/>
      <c r="H14" s="897"/>
      <c r="I14" s="897"/>
      <c r="J14" s="897"/>
      <c r="K14" s="154"/>
    </row>
    <row r="15" spans="1:11" ht="12.75" customHeight="1">
      <c r="A15" s="587"/>
      <c r="B15" s="919" t="s">
        <v>39</v>
      </c>
      <c r="C15" s="919"/>
      <c r="D15" s="919"/>
      <c r="E15" s="147"/>
      <c r="F15" s="919" t="s">
        <v>39</v>
      </c>
      <c r="G15" s="919"/>
      <c r="H15" s="919"/>
      <c r="I15" s="919"/>
      <c r="J15" s="919"/>
      <c r="K15" s="34"/>
    </row>
    <row r="16" spans="1:11" ht="12.75" customHeight="1">
      <c r="A16" s="587" t="s">
        <v>637</v>
      </c>
      <c r="B16" s="608" t="s">
        <v>740</v>
      </c>
      <c r="C16" s="292" t="s">
        <v>741</v>
      </c>
      <c r="D16" s="300">
        <v>8054</v>
      </c>
      <c r="E16" s="147"/>
      <c r="F16" s="897" t="s">
        <v>740</v>
      </c>
      <c r="G16" s="898"/>
      <c r="H16" s="896" t="s">
        <v>741</v>
      </c>
      <c r="I16" s="896"/>
      <c r="J16" s="300">
        <v>8054</v>
      </c>
      <c r="K16" s="33"/>
    </row>
    <row r="17" spans="1:12" ht="12.75" customHeight="1">
      <c r="A17" s="587"/>
      <c r="B17" s="184" t="s">
        <v>38</v>
      </c>
      <c r="C17" s="189" t="s">
        <v>37</v>
      </c>
      <c r="D17" s="189" t="s">
        <v>36</v>
      </c>
      <c r="E17" s="147"/>
      <c r="F17" s="908" t="s">
        <v>38</v>
      </c>
      <c r="G17" s="908"/>
      <c r="H17" s="908" t="s">
        <v>37</v>
      </c>
      <c r="I17" s="908"/>
      <c r="J17" s="189" t="s">
        <v>36</v>
      </c>
      <c r="K17" s="154"/>
    </row>
    <row r="18" spans="1:12" ht="12.6" customHeight="1">
      <c r="A18" s="587" t="s">
        <v>638</v>
      </c>
      <c r="B18" s="909" t="s">
        <v>742</v>
      </c>
      <c r="C18" s="909"/>
      <c r="D18" s="909"/>
      <c r="E18" s="147"/>
      <c r="F18" s="909" t="s">
        <v>743</v>
      </c>
      <c r="G18" s="909"/>
      <c r="H18" s="909"/>
      <c r="I18" s="909"/>
      <c r="J18" s="909"/>
      <c r="K18" s="32"/>
    </row>
    <row r="19" spans="1:12" ht="12.75" customHeight="1">
      <c r="A19" s="587"/>
      <c r="B19" s="908" t="s">
        <v>35</v>
      </c>
      <c r="C19" s="908"/>
      <c r="D19" s="908"/>
      <c r="E19" s="147"/>
      <c r="F19" s="908" t="s">
        <v>35</v>
      </c>
      <c r="G19" s="908"/>
      <c r="H19" s="908"/>
      <c r="I19" s="908"/>
      <c r="J19" s="908"/>
      <c r="K19" s="154"/>
    </row>
    <row r="20" spans="1:12" ht="12.75" customHeight="1">
      <c r="A20" s="587" t="s">
        <v>639</v>
      </c>
      <c r="B20" s="934" t="s">
        <v>745</v>
      </c>
      <c r="C20" s="897"/>
      <c r="D20" s="897"/>
      <c r="E20" s="147"/>
      <c r="F20" s="897" t="s">
        <v>744</v>
      </c>
      <c r="G20" s="897"/>
      <c r="H20" s="897"/>
      <c r="I20" s="897"/>
      <c r="J20" s="897"/>
      <c r="K20" s="154"/>
    </row>
    <row r="21" spans="1:12" ht="12.75" customHeight="1">
      <c r="A21" s="587"/>
      <c r="B21" s="908" t="s">
        <v>34</v>
      </c>
      <c r="C21" s="908"/>
      <c r="D21" s="908"/>
      <c r="E21" s="147"/>
      <c r="F21" s="908" t="s">
        <v>34</v>
      </c>
      <c r="G21" s="908"/>
      <c r="H21" s="908"/>
      <c r="I21" s="908"/>
      <c r="J21" s="908"/>
      <c r="K21" s="154"/>
    </row>
    <row r="22" spans="1:12" ht="12.75" customHeight="1">
      <c r="A22" s="587"/>
      <c r="B22" s="3"/>
      <c r="C22" s="147"/>
      <c r="D22" s="147"/>
      <c r="E22" s="147"/>
      <c r="F22" s="3"/>
      <c r="G22" s="147"/>
      <c r="H22" s="147"/>
      <c r="I22" s="147"/>
      <c r="J22" s="147"/>
      <c r="K22" s="147"/>
    </row>
    <row r="23" spans="1:12" ht="15" customHeight="1">
      <c r="A23" s="31">
        <v>8</v>
      </c>
      <c r="B23" s="910" t="s">
        <v>722</v>
      </c>
      <c r="C23" s="911"/>
      <c r="D23" s="911"/>
      <c r="E23" s="911"/>
      <c r="F23" s="911"/>
      <c r="G23" s="911"/>
      <c r="H23" s="911"/>
      <c r="I23" s="911"/>
      <c r="J23" s="911"/>
      <c r="K23" s="911"/>
      <c r="L23" s="5"/>
    </row>
    <row r="24" spans="1:12" ht="14.25" customHeight="1">
      <c r="A24" s="31"/>
      <c r="B24" s="469" t="s">
        <v>449</v>
      </c>
      <c r="C24" s="470">
        <f>IF(Cover!D13&gt;0, Cover!D13, "")</f>
        <v>2014</v>
      </c>
      <c r="D24" s="471" t="s">
        <v>341</v>
      </c>
      <c r="E24" s="301"/>
      <c r="F24" s="209"/>
      <c r="G24" s="209"/>
      <c r="H24" s="209"/>
      <c r="I24" s="209"/>
      <c r="J24" s="209"/>
      <c r="K24" s="209"/>
      <c r="L24" s="5"/>
    </row>
    <row r="25" spans="1:12" ht="13.5" customHeight="1">
      <c r="A25" s="587"/>
      <c r="D25" s="147"/>
      <c r="E25" s="147"/>
      <c r="F25" s="900" t="s">
        <v>33</v>
      </c>
      <c r="G25" s="901"/>
      <c r="H25" s="901"/>
      <c r="I25" s="901"/>
      <c r="J25" s="901"/>
      <c r="K25" s="193"/>
      <c r="L25" s="5"/>
    </row>
    <row r="26" spans="1:12" ht="25.5" customHeight="1">
      <c r="A26" s="587"/>
      <c r="B26" s="916" t="s">
        <v>32</v>
      </c>
      <c r="C26" s="917"/>
      <c r="D26" s="917"/>
      <c r="E26" s="918"/>
      <c r="F26" s="234" t="s">
        <v>28</v>
      </c>
      <c r="G26" s="30" t="s">
        <v>30</v>
      </c>
      <c r="H26" s="235" t="s">
        <v>28</v>
      </c>
      <c r="I26" s="235" t="s">
        <v>28</v>
      </c>
      <c r="J26" s="30" t="s">
        <v>29</v>
      </c>
      <c r="K26" s="235" t="s">
        <v>28</v>
      </c>
      <c r="L26" s="22"/>
    </row>
    <row r="27" spans="1:12" ht="25.5" customHeight="1">
      <c r="A27" s="31">
        <v>9</v>
      </c>
      <c r="B27" s="902" t="s">
        <v>442</v>
      </c>
      <c r="C27" s="903"/>
      <c r="D27" s="903"/>
      <c r="E27" s="904"/>
      <c r="F27" s="16"/>
      <c r="G27" s="20">
        <f>'Page W-2'!G30</f>
        <v>0</v>
      </c>
      <c r="H27" s="16"/>
      <c r="I27" s="21"/>
      <c r="J27" s="304"/>
      <c r="K27" s="16"/>
      <c r="L27" s="13"/>
    </row>
    <row r="28" spans="1:12" ht="26.25" customHeight="1">
      <c r="A28" s="587">
        <v>10</v>
      </c>
      <c r="B28" s="905" t="s">
        <v>372</v>
      </c>
      <c r="C28" s="906"/>
      <c r="D28" s="906"/>
      <c r="E28" s="907"/>
      <c r="F28" s="29"/>
      <c r="G28" s="20">
        <f>'Page W-2'!G34</f>
        <v>0</v>
      </c>
      <c r="H28" s="29"/>
      <c r="I28" s="28"/>
      <c r="J28" s="236"/>
      <c r="K28" s="27"/>
      <c r="L28" s="13"/>
    </row>
    <row r="29" spans="1:12" ht="27" customHeight="1" thickBot="1">
      <c r="A29" s="587">
        <v>11</v>
      </c>
      <c r="B29" s="914" t="s">
        <v>458</v>
      </c>
      <c r="C29" s="885"/>
      <c r="D29" s="885"/>
      <c r="E29" s="915"/>
      <c r="F29" s="233"/>
      <c r="G29" s="302">
        <f>SUM(G27:G28)</f>
        <v>0</v>
      </c>
      <c r="H29" s="16"/>
      <c r="I29" s="233"/>
      <c r="J29" s="305">
        <f>SUM(J27:J28)</f>
        <v>0</v>
      </c>
      <c r="K29" s="16"/>
      <c r="L29" s="13"/>
    </row>
    <row r="30" spans="1:12" s="5" customFormat="1" ht="18" customHeight="1" thickTop="1">
      <c r="A30" s="587"/>
      <c r="B30" s="899" t="s">
        <v>723</v>
      </c>
      <c r="C30" s="885"/>
      <c r="D30" s="885"/>
      <c r="E30" s="885"/>
      <c r="F30" s="885"/>
      <c r="G30" s="885"/>
      <c r="H30" s="885"/>
      <c r="I30" s="885"/>
      <c r="J30" s="885"/>
      <c r="K30" s="26"/>
      <c r="L30" s="17"/>
    </row>
    <row r="31" spans="1:12" ht="9.9499999999999993" customHeight="1">
      <c r="A31" s="587"/>
      <c r="B31" s="157"/>
      <c r="C31" s="157"/>
      <c r="D31" s="157"/>
      <c r="E31" s="157"/>
      <c r="F31" s="157"/>
      <c r="G31" s="157"/>
      <c r="H31" s="157"/>
      <c r="I31" s="157"/>
      <c r="J31" s="157"/>
      <c r="K31" s="26"/>
      <c r="L31" s="13"/>
    </row>
    <row r="32" spans="1:12" ht="25.5" customHeight="1">
      <c r="A32" s="587"/>
      <c r="B32" s="25" t="s">
        <v>31</v>
      </c>
      <c r="C32" s="25"/>
      <c r="D32" s="25"/>
      <c r="E32" s="158"/>
      <c r="F32" s="23" t="s">
        <v>28</v>
      </c>
      <c r="G32" s="24" t="s">
        <v>30</v>
      </c>
      <c r="H32" s="23" t="s">
        <v>28</v>
      </c>
      <c r="I32" s="23" t="s">
        <v>28</v>
      </c>
      <c r="J32" s="24" t="s">
        <v>29</v>
      </c>
      <c r="K32" s="23" t="s">
        <v>28</v>
      </c>
      <c r="L32" s="22"/>
    </row>
    <row r="33" spans="1:12" ht="27" customHeight="1">
      <c r="A33" s="31">
        <v>12</v>
      </c>
      <c r="B33" s="902" t="s">
        <v>373</v>
      </c>
      <c r="C33" s="903"/>
      <c r="D33" s="903"/>
      <c r="E33" s="904"/>
      <c r="F33" s="16"/>
      <c r="G33" s="20">
        <f>'Page S-2 '!G30</f>
        <v>10950</v>
      </c>
      <c r="H33" s="16"/>
      <c r="I33" s="21"/>
      <c r="J33" s="304">
        <f>+G33</f>
        <v>10950</v>
      </c>
      <c r="K33" s="16"/>
      <c r="L33" s="13"/>
    </row>
    <row r="34" spans="1:12" s="5" customFormat="1" ht="25.5" customHeight="1">
      <c r="A34" s="587">
        <v>13</v>
      </c>
      <c r="B34" s="905" t="s">
        <v>374</v>
      </c>
      <c r="C34" s="906"/>
      <c r="D34" s="906"/>
      <c r="E34" s="907"/>
      <c r="F34" s="18"/>
      <c r="G34" s="20">
        <f>'Page S-2 '!G34</f>
        <v>0</v>
      </c>
      <c r="H34" s="18"/>
      <c r="I34" s="19"/>
      <c r="J34" s="236"/>
      <c r="K34" s="18"/>
      <c r="L34" s="17"/>
    </row>
    <row r="35" spans="1:12" ht="25.5" customHeight="1" thickBot="1">
      <c r="A35" s="587">
        <v>14</v>
      </c>
      <c r="B35" s="914" t="s">
        <v>375</v>
      </c>
      <c r="C35" s="885"/>
      <c r="D35" s="885"/>
      <c r="E35" s="915"/>
      <c r="F35" s="233"/>
      <c r="G35" s="302">
        <f>SUM(G33:G34)</f>
        <v>10950</v>
      </c>
      <c r="H35" s="16"/>
      <c r="I35" s="233"/>
      <c r="J35" s="303">
        <f>SUM(J33:J34)</f>
        <v>10950</v>
      </c>
      <c r="K35" s="16"/>
      <c r="L35" s="13"/>
    </row>
    <row r="36" spans="1:12" s="5" customFormat="1" ht="18" customHeight="1" thickTop="1">
      <c r="A36" s="587"/>
      <c r="B36" s="899" t="s">
        <v>429</v>
      </c>
      <c r="C36" s="893"/>
      <c r="D36" s="893"/>
      <c r="E36" s="893"/>
      <c r="F36" s="893"/>
      <c r="G36" s="893"/>
      <c r="H36" s="893"/>
      <c r="I36" s="893"/>
      <c r="J36" s="893"/>
      <c r="K36" s="15"/>
      <c r="L36" s="17"/>
    </row>
    <row r="37" spans="1:12" ht="9.9499999999999993" customHeight="1">
      <c r="A37" s="587"/>
      <c r="B37" s="191"/>
      <c r="C37" s="222"/>
      <c r="D37" s="222"/>
      <c r="E37" s="222"/>
      <c r="F37" s="222"/>
      <c r="G37" s="222"/>
      <c r="H37" s="222"/>
      <c r="I37" s="222"/>
      <c r="J37" s="222"/>
      <c r="K37" s="193"/>
      <c r="L37" s="13"/>
    </row>
    <row r="38" spans="1:12" s="2" customFormat="1" ht="9.9499999999999993" customHeight="1">
      <c r="A38" s="586"/>
      <c r="B38" s="3"/>
      <c r="C38" s="3"/>
      <c r="D38" s="3"/>
      <c r="E38" s="3"/>
      <c r="F38" s="3"/>
      <c r="G38" s="3"/>
      <c r="H38" s="3"/>
      <c r="I38" s="3"/>
      <c r="J38" s="3"/>
      <c r="K38" s="3"/>
    </row>
    <row r="39" spans="1:12" s="2" customFormat="1" ht="16.5" customHeight="1">
      <c r="A39" s="589"/>
      <c r="B39" s="912" t="s">
        <v>27</v>
      </c>
      <c r="C39" s="913"/>
      <c r="D39" s="913"/>
      <c r="E39" s="3"/>
      <c r="F39" s="3"/>
      <c r="G39" s="3"/>
      <c r="H39" s="319"/>
    </row>
    <row r="40" spans="1:12" s="2" customFormat="1" ht="22.5" customHeight="1">
      <c r="A40" s="590"/>
      <c r="B40" s="403" t="s">
        <v>26</v>
      </c>
      <c r="C40" s="223"/>
      <c r="D40" s="223"/>
      <c r="E40" s="223"/>
      <c r="F40" s="223"/>
      <c r="G40" s="931" t="s">
        <v>2</v>
      </c>
      <c r="H40" s="932"/>
      <c r="I40" s="932"/>
      <c r="J40" s="932"/>
      <c r="K40" s="224"/>
      <c r="L40" s="11"/>
    </row>
    <row r="41" spans="1:12" s="2" customFormat="1">
      <c r="A41" s="10"/>
    </row>
    <row r="42" spans="1:12" s="2" customFormat="1">
      <c r="A42" s="10"/>
    </row>
    <row r="43" spans="1:12" s="2" customFormat="1">
      <c r="A43" s="10"/>
    </row>
    <row r="44" spans="1:12" s="2" customFormat="1">
      <c r="A44" s="10"/>
    </row>
    <row r="47" spans="1:12">
      <c r="J47" s="1" t="s">
        <v>1</v>
      </c>
    </row>
    <row r="48" spans="1:12">
      <c r="J48" s="1" t="s">
        <v>0</v>
      </c>
    </row>
    <row r="65" spans="10:10">
      <c r="J65" s="1" t="s">
        <v>1</v>
      </c>
    </row>
    <row r="66" spans="10:10">
      <c r="J66" s="1" t="s">
        <v>0</v>
      </c>
    </row>
  </sheetData>
  <sheetProtection password="C830" sheet="1" objects="1" scenarios="1"/>
  <mergeCells count="46">
    <mergeCell ref="C7:J7"/>
    <mergeCell ref="C6:G6"/>
    <mergeCell ref="H6:K6"/>
    <mergeCell ref="G40:J40"/>
    <mergeCell ref="B12:D12"/>
    <mergeCell ref="F12:J12"/>
    <mergeCell ref="B9:J9"/>
    <mergeCell ref="B10:D10"/>
    <mergeCell ref="F10:J10"/>
    <mergeCell ref="B11:D11"/>
    <mergeCell ref="F11:J11"/>
    <mergeCell ref="B20:D20"/>
    <mergeCell ref="F20:J20"/>
    <mergeCell ref="B21:D21"/>
    <mergeCell ref="F21:J21"/>
    <mergeCell ref="B13:D13"/>
    <mergeCell ref="B1:I1"/>
    <mergeCell ref="C2:J2"/>
    <mergeCell ref="C3:J3"/>
    <mergeCell ref="C4:J4"/>
    <mergeCell ref="C5:J5"/>
    <mergeCell ref="F13:J13"/>
    <mergeCell ref="B14:D14"/>
    <mergeCell ref="F14:J14"/>
    <mergeCell ref="B15:D15"/>
    <mergeCell ref="F15:J15"/>
    <mergeCell ref="B39:D39"/>
    <mergeCell ref="B35:E35"/>
    <mergeCell ref="B29:E29"/>
    <mergeCell ref="B26:E26"/>
    <mergeCell ref="B34:E34"/>
    <mergeCell ref="H16:I16"/>
    <mergeCell ref="F16:G16"/>
    <mergeCell ref="B36:J36"/>
    <mergeCell ref="F25:J25"/>
    <mergeCell ref="B27:E27"/>
    <mergeCell ref="B28:E28"/>
    <mergeCell ref="B33:E33"/>
    <mergeCell ref="B30:J30"/>
    <mergeCell ref="F17:G17"/>
    <mergeCell ref="H17:I17"/>
    <mergeCell ref="B18:D18"/>
    <mergeCell ref="F18:J18"/>
    <mergeCell ref="B23:K23"/>
    <mergeCell ref="B19:D19"/>
    <mergeCell ref="F19:J19"/>
  </mergeCells>
  <conditionalFormatting sqref="J27">
    <cfRule type="cellIs" dxfId="18" priority="6" operator="lessThan">
      <formula>$G$27</formula>
    </cfRule>
    <cfRule type="cellIs" dxfId="17" priority="8" operator="lessThan">
      <formula>$G$27</formula>
    </cfRule>
    <cfRule type="cellIs" dxfId="16" priority="16" operator="lessThan">
      <formula>$G$27</formula>
    </cfRule>
    <cfRule type="cellIs" dxfId="15" priority="17" operator="lessThan">
      <formula>$J$27</formula>
    </cfRule>
  </conditionalFormatting>
  <conditionalFormatting sqref="J28">
    <cfRule type="cellIs" dxfId="14" priority="7" operator="lessThan">
      <formula>$G$28</formula>
    </cfRule>
    <cfRule type="cellIs" dxfId="13" priority="12" operator="lessThan">
      <formula>$G$28</formula>
    </cfRule>
  </conditionalFormatting>
  <conditionalFormatting sqref="J29">
    <cfRule type="cellIs" dxfId="12" priority="1" operator="lessThan">
      <formula>$G$29</formula>
    </cfRule>
    <cfRule type="cellIs" dxfId="11" priority="5" operator="lessThan">
      <formula>$G$29</formula>
    </cfRule>
    <cfRule type="cellIs" dxfId="10" priority="11" operator="lessThan">
      <formula>$G$29</formula>
    </cfRule>
  </conditionalFormatting>
  <conditionalFormatting sqref="J33">
    <cfRule type="cellIs" dxfId="9" priority="4" operator="lessThan">
      <formula>$G$33</formula>
    </cfRule>
    <cfRule type="cellIs" dxfId="8" priority="10" operator="lessThan">
      <formula>$G$33</formula>
    </cfRule>
  </conditionalFormatting>
  <conditionalFormatting sqref="J34">
    <cfRule type="cellIs" dxfId="7" priority="3" operator="lessThan">
      <formula>$G$34</formula>
    </cfRule>
    <cfRule type="cellIs" dxfId="6" priority="9" operator="lessThan">
      <formula>$G$34</formula>
    </cfRule>
  </conditionalFormatting>
  <conditionalFormatting sqref="J35">
    <cfRule type="cellIs" dxfId="5" priority="2" operator="lessThan">
      <formula>$G$35</formula>
    </cfRule>
  </conditionalFormatting>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from>
                    <xdr:col>6</xdr:col>
                    <xdr:colOff>476250</xdr:colOff>
                    <xdr:row>38</xdr:row>
                    <xdr:rowOff>114300</xdr:rowOff>
                  </from>
                  <to>
                    <xdr:col>9</xdr:col>
                    <xdr:colOff>742950</xdr:colOff>
                    <xdr:row>39</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Q48"/>
  <sheetViews>
    <sheetView showGridLines="0" view="pageBreakPreview" zoomScaleNormal="100" zoomScaleSheetLayoutView="100" workbookViewId="0">
      <selection activeCell="P20" sqref="P20"/>
    </sheetView>
  </sheetViews>
  <sheetFormatPr defaultColWidth="2.7109375" defaultRowHeight="12.75"/>
  <cols>
    <col min="1" max="1" width="6" style="606" bestFit="1" customWidth="1"/>
    <col min="2" max="5" width="3.5703125" style="3" customWidth="1"/>
    <col min="6" max="6" width="21.28515625" style="3" customWidth="1"/>
    <col min="7" max="7" width="18.42578125" style="3" customWidth="1"/>
    <col min="8" max="9" width="3.7109375" style="3" customWidth="1"/>
    <col min="10" max="10" width="5.85546875" style="3" customWidth="1"/>
    <col min="11" max="11" width="3.7109375" style="3" customWidth="1"/>
    <col min="12" max="12" width="10.7109375" style="3" customWidth="1"/>
    <col min="13" max="13" width="15.7109375" style="3" customWidth="1"/>
    <col min="14" max="14" width="14" style="3" customWidth="1"/>
    <col min="15" max="261" width="9.140625" style="3" customWidth="1"/>
    <col min="262" max="16384" width="2.7109375" style="3"/>
  </cols>
  <sheetData>
    <row r="1" spans="1:17" ht="18" customHeight="1">
      <c r="A1" s="606">
        <v>1</v>
      </c>
      <c r="F1" s="147"/>
      <c r="G1" s="147"/>
      <c r="H1" s="147"/>
      <c r="I1" s="147"/>
      <c r="J1" s="147"/>
      <c r="K1" s="147"/>
      <c r="L1" s="147"/>
      <c r="M1" s="40" t="s">
        <v>46</v>
      </c>
      <c r="N1" s="41">
        <f>IF(Cover!D13&gt;0, Cover!D13, "")</f>
        <v>2014</v>
      </c>
    </row>
    <row r="2" spans="1:17" ht="18" customHeight="1">
      <c r="A2" s="606">
        <v>2</v>
      </c>
      <c r="B2" s="977" t="s">
        <v>45</v>
      </c>
      <c r="C2" s="885"/>
      <c r="D2" s="885"/>
      <c r="E2" s="885"/>
      <c r="F2" s="921" t="str">
        <f>IF(Cover!A1&gt;0, Cover!A1, "")</f>
        <v>EMC of St. Charles County, LLC</v>
      </c>
      <c r="G2" s="978"/>
      <c r="H2" s="978"/>
      <c r="I2" s="978"/>
      <c r="J2" s="978"/>
      <c r="K2" s="978"/>
      <c r="L2" s="978"/>
      <c r="M2" s="978"/>
      <c r="N2" s="978"/>
    </row>
    <row r="3" spans="1:17" ht="6.75" customHeight="1">
      <c r="B3" s="884"/>
      <c r="C3" s="884"/>
      <c r="D3" s="884"/>
      <c r="E3" s="884"/>
      <c r="F3" s="884"/>
      <c r="G3" s="884"/>
      <c r="H3" s="884"/>
      <c r="I3" s="884"/>
      <c r="J3" s="884"/>
      <c r="K3" s="884"/>
      <c r="L3" s="884"/>
      <c r="M3" s="884"/>
      <c r="N3" s="884"/>
    </row>
    <row r="4" spans="1:17" ht="18" customHeight="1">
      <c r="B4" s="976" t="s">
        <v>376</v>
      </c>
      <c r="C4" s="976"/>
      <c r="D4" s="976"/>
      <c r="E4" s="976"/>
      <c r="F4" s="976"/>
      <c r="G4" s="976"/>
      <c r="H4" s="976"/>
      <c r="I4" s="976"/>
      <c r="J4" s="976"/>
      <c r="K4" s="976"/>
      <c r="L4" s="976"/>
      <c r="M4" s="976"/>
      <c r="N4" s="976"/>
    </row>
    <row r="5" spans="1:17" s="270" customFormat="1" ht="77.25" customHeight="1">
      <c r="A5" s="68"/>
      <c r="B5" s="940" t="s">
        <v>53</v>
      </c>
      <c r="C5" s="980"/>
      <c r="D5" s="980"/>
      <c r="E5" s="980"/>
      <c r="F5" s="980"/>
      <c r="G5" s="981"/>
      <c r="H5" s="940" t="s">
        <v>521</v>
      </c>
      <c r="I5" s="941"/>
      <c r="J5" s="942"/>
      <c r="K5" s="940" t="s">
        <v>487</v>
      </c>
      <c r="L5" s="979"/>
      <c r="M5" s="717" t="s">
        <v>522</v>
      </c>
      <c r="N5" s="716" t="s">
        <v>514</v>
      </c>
    </row>
    <row r="6" spans="1:17" s="400" customFormat="1" ht="24.95" customHeight="1">
      <c r="A6" s="606">
        <v>3</v>
      </c>
      <c r="B6" s="935" t="s">
        <v>746</v>
      </c>
      <c r="C6" s="936"/>
      <c r="D6" s="936"/>
      <c r="E6" s="936"/>
      <c r="F6" s="936"/>
      <c r="G6" s="937"/>
      <c r="H6" s="943">
        <v>5000</v>
      </c>
      <c r="I6" s="944"/>
      <c r="J6" s="945"/>
      <c r="K6" s="951">
        <v>1</v>
      </c>
      <c r="L6" s="952"/>
      <c r="M6" s="555">
        <v>5000</v>
      </c>
      <c r="N6" s="796">
        <f>(K6*M6)</f>
        <v>5000</v>
      </c>
    </row>
    <row r="7" spans="1:17" s="400" customFormat="1" ht="24.95" customHeight="1">
      <c r="A7" s="606">
        <v>4</v>
      </c>
      <c r="B7" s="935"/>
      <c r="C7" s="936"/>
      <c r="D7" s="936"/>
      <c r="E7" s="936"/>
      <c r="F7" s="936"/>
      <c r="G7" s="937"/>
      <c r="H7" s="946"/>
      <c r="I7" s="947"/>
      <c r="J7" s="948"/>
      <c r="K7" s="938"/>
      <c r="L7" s="939"/>
      <c r="M7" s="555"/>
      <c r="N7" s="796">
        <f>(K7*M7)</f>
        <v>0</v>
      </c>
    </row>
    <row r="8" spans="1:17" s="400" customFormat="1" ht="24.95" customHeight="1">
      <c r="A8" s="606">
        <v>5</v>
      </c>
      <c r="B8" s="935"/>
      <c r="C8" s="936"/>
      <c r="D8" s="936"/>
      <c r="E8" s="936"/>
      <c r="F8" s="936"/>
      <c r="G8" s="937"/>
      <c r="H8" s="946"/>
      <c r="I8" s="947"/>
      <c r="J8" s="948"/>
      <c r="K8" s="938"/>
      <c r="L8" s="939"/>
      <c r="M8" s="555"/>
      <c r="N8" s="796">
        <f>(K8*M8)</f>
        <v>0</v>
      </c>
    </row>
    <row r="9" spans="1:17" s="400" customFormat="1" ht="24.95" customHeight="1">
      <c r="A9" s="606">
        <v>6</v>
      </c>
      <c r="B9" s="935"/>
      <c r="C9" s="936"/>
      <c r="D9" s="936"/>
      <c r="E9" s="936"/>
      <c r="F9" s="936"/>
      <c r="G9" s="937"/>
      <c r="H9" s="946"/>
      <c r="I9" s="947"/>
      <c r="J9" s="948"/>
      <c r="K9" s="938"/>
      <c r="L9" s="939"/>
      <c r="M9" s="555"/>
      <c r="N9" s="796">
        <f>(K9*M9)</f>
        <v>0</v>
      </c>
    </row>
    <row r="10" spans="1:17" s="400" customFormat="1" ht="24.95" customHeight="1">
      <c r="A10" s="606">
        <v>7</v>
      </c>
      <c r="B10" s="935"/>
      <c r="C10" s="936"/>
      <c r="D10" s="936"/>
      <c r="E10" s="936"/>
      <c r="F10" s="936"/>
      <c r="G10" s="937"/>
      <c r="H10" s="946"/>
      <c r="I10" s="949"/>
      <c r="J10" s="950"/>
      <c r="K10" s="938"/>
      <c r="L10" s="939"/>
      <c r="M10" s="797"/>
      <c r="N10" s="798">
        <f>(K10*M10)</f>
        <v>0</v>
      </c>
    </row>
    <row r="11" spans="1:17" s="401" customFormat="1" ht="24.75" customHeight="1">
      <c r="A11" s="606">
        <v>8</v>
      </c>
      <c r="B11" s="638"/>
      <c r="C11" s="638"/>
      <c r="D11" s="638"/>
      <c r="E11" s="638"/>
      <c r="F11" s="638"/>
      <c r="G11" s="638"/>
      <c r="H11" s="638"/>
      <c r="I11" s="638"/>
      <c r="J11" s="638"/>
      <c r="K11" s="638"/>
      <c r="L11" s="638"/>
      <c r="M11" s="799" t="s">
        <v>488</v>
      </c>
      <c r="N11" s="798">
        <f>SUM(N6:N10)</f>
        <v>5000</v>
      </c>
    </row>
    <row r="12" spans="1:17" ht="18" customHeight="1">
      <c r="B12" s="982" t="s">
        <v>52</v>
      </c>
      <c r="C12" s="982"/>
      <c r="D12" s="982"/>
      <c r="E12" s="982"/>
      <c r="F12" s="982"/>
      <c r="G12" s="982"/>
      <c r="H12" s="982"/>
      <c r="I12" s="982"/>
      <c r="J12" s="982"/>
      <c r="K12" s="982"/>
      <c r="L12" s="982"/>
      <c r="M12" s="982"/>
      <c r="N12" s="982"/>
      <c r="O12" s="39"/>
      <c r="P12" s="39"/>
      <c r="Q12" s="39"/>
    </row>
    <row r="13" spans="1:17" ht="45.75" customHeight="1">
      <c r="B13" s="983" t="s">
        <v>51</v>
      </c>
      <c r="C13" s="983"/>
      <c r="D13" s="983"/>
      <c r="E13" s="983"/>
      <c r="F13" s="983"/>
      <c r="G13" s="983"/>
      <c r="H13" s="983"/>
      <c r="I13" s="983"/>
      <c r="J13" s="983"/>
      <c r="K13" s="983"/>
      <c r="L13" s="983"/>
      <c r="M13" s="983"/>
      <c r="N13" s="983"/>
    </row>
    <row r="14" spans="1:17" ht="43.5" customHeight="1">
      <c r="B14" s="940" t="s">
        <v>50</v>
      </c>
      <c r="C14" s="984"/>
      <c r="D14" s="984"/>
      <c r="E14" s="984"/>
      <c r="F14" s="984"/>
      <c r="G14" s="984"/>
      <c r="H14" s="984"/>
      <c r="I14" s="984"/>
      <c r="J14" s="984"/>
      <c r="K14" s="984"/>
      <c r="L14" s="984"/>
      <c r="M14" s="985"/>
      <c r="N14" s="716" t="s">
        <v>49</v>
      </c>
    </row>
    <row r="15" spans="1:17" ht="24.95" customHeight="1">
      <c r="A15" s="606">
        <v>9</v>
      </c>
      <c r="B15" s="954" t="s">
        <v>747</v>
      </c>
      <c r="C15" s="954"/>
      <c r="D15" s="954"/>
      <c r="E15" s="954"/>
      <c r="F15" s="954"/>
      <c r="G15" s="954"/>
      <c r="H15" s="954"/>
      <c r="I15" s="954"/>
      <c r="J15" s="954"/>
      <c r="K15" s="954"/>
      <c r="L15" s="954"/>
      <c r="M15" s="954"/>
      <c r="N15" s="856">
        <v>5000</v>
      </c>
    </row>
    <row r="16" spans="1:17" ht="24.95" customHeight="1">
      <c r="A16" s="606">
        <v>10</v>
      </c>
      <c r="B16" s="954" t="s">
        <v>748</v>
      </c>
      <c r="C16" s="954"/>
      <c r="D16" s="954"/>
      <c r="E16" s="954"/>
      <c r="F16" s="954"/>
      <c r="G16" s="954"/>
      <c r="H16" s="954"/>
      <c r="I16" s="954"/>
      <c r="J16" s="954"/>
      <c r="K16" s="954"/>
      <c r="L16" s="954"/>
      <c r="M16" s="954"/>
      <c r="N16" s="856"/>
    </row>
    <row r="17" spans="1:14" ht="24.95" customHeight="1">
      <c r="A17" s="606">
        <v>11</v>
      </c>
      <c r="B17" s="954" t="s">
        <v>749</v>
      </c>
      <c r="C17" s="954"/>
      <c r="D17" s="954"/>
      <c r="E17" s="954"/>
      <c r="F17" s="954"/>
      <c r="G17" s="954"/>
      <c r="H17" s="954"/>
      <c r="I17" s="954"/>
      <c r="J17" s="954"/>
      <c r="K17" s="954"/>
      <c r="L17" s="954"/>
      <c r="M17" s="954"/>
      <c r="N17" s="856"/>
    </row>
    <row r="18" spans="1:14" ht="24.95" customHeight="1">
      <c r="A18" s="606">
        <v>12</v>
      </c>
      <c r="B18" s="954" t="s">
        <v>750</v>
      </c>
      <c r="C18" s="954"/>
      <c r="D18" s="954"/>
      <c r="E18" s="954"/>
      <c r="F18" s="954"/>
      <c r="G18" s="954"/>
      <c r="H18" s="954"/>
      <c r="I18" s="954"/>
      <c r="J18" s="954"/>
      <c r="K18" s="954"/>
      <c r="L18" s="954"/>
      <c r="M18" s="954"/>
      <c r="N18" s="856"/>
    </row>
    <row r="19" spans="1:14" ht="24.95" customHeight="1">
      <c r="A19" s="606">
        <v>13</v>
      </c>
      <c r="B19" s="954"/>
      <c r="C19" s="954"/>
      <c r="D19" s="954"/>
      <c r="E19" s="954"/>
      <c r="F19" s="954"/>
      <c r="G19" s="954"/>
      <c r="H19" s="954"/>
      <c r="I19" s="954"/>
      <c r="J19" s="954"/>
      <c r="K19" s="954"/>
      <c r="L19" s="954"/>
      <c r="M19" s="954"/>
      <c r="N19" s="856"/>
    </row>
    <row r="20" spans="1:14" ht="24.95" customHeight="1">
      <c r="A20" s="606">
        <v>14</v>
      </c>
      <c r="B20" s="954"/>
      <c r="C20" s="954"/>
      <c r="D20" s="954"/>
      <c r="E20" s="954"/>
      <c r="F20" s="954"/>
      <c r="G20" s="954"/>
      <c r="H20" s="954"/>
      <c r="I20" s="954"/>
      <c r="J20" s="954"/>
      <c r="K20" s="954"/>
      <c r="L20" s="954"/>
      <c r="M20" s="954"/>
      <c r="N20" s="856"/>
    </row>
    <row r="21" spans="1:14" ht="24.95" customHeight="1">
      <c r="A21" s="606">
        <v>15</v>
      </c>
      <c r="B21" s="954"/>
      <c r="C21" s="954"/>
      <c r="D21" s="954"/>
      <c r="E21" s="954"/>
      <c r="F21" s="954"/>
      <c r="G21" s="954"/>
      <c r="H21" s="954"/>
      <c r="I21" s="954"/>
      <c r="J21" s="954"/>
      <c r="K21" s="954"/>
      <c r="L21" s="954"/>
      <c r="M21" s="954"/>
      <c r="N21" s="856"/>
    </row>
    <row r="22" spans="1:14" ht="24.95" customHeight="1">
      <c r="A22" s="606">
        <v>16</v>
      </c>
      <c r="B22" s="954"/>
      <c r="C22" s="954"/>
      <c r="D22" s="954"/>
      <c r="E22" s="954"/>
      <c r="F22" s="954"/>
      <c r="G22" s="954"/>
      <c r="H22" s="954"/>
      <c r="I22" s="954"/>
      <c r="J22" s="954"/>
      <c r="K22" s="954"/>
      <c r="L22" s="954"/>
      <c r="M22" s="954"/>
      <c r="N22" s="800"/>
    </row>
    <row r="23" spans="1:14" ht="24.95" customHeight="1">
      <c r="A23" s="606">
        <v>17</v>
      </c>
      <c r="B23" s="969"/>
      <c r="C23" s="970"/>
      <c r="D23" s="970"/>
      <c r="E23" s="970"/>
      <c r="F23" s="970"/>
      <c r="G23" s="973" t="s">
        <v>484</v>
      </c>
      <c r="H23" s="974"/>
      <c r="I23" s="974"/>
      <c r="J23" s="974"/>
      <c r="K23" s="974"/>
      <c r="L23" s="974"/>
      <c r="M23" s="975"/>
      <c r="N23" s="801">
        <f>IF(SUM(N15:N22)&gt;0, SUM(N15:N22), "")</f>
        <v>5000</v>
      </c>
    </row>
    <row r="24" spans="1:14" ht="24.95" customHeight="1">
      <c r="A24" s="606">
        <v>18</v>
      </c>
      <c r="B24" s="969"/>
      <c r="C24" s="885"/>
      <c r="D24" s="885"/>
      <c r="E24" s="885"/>
      <c r="F24" s="885"/>
      <c r="G24" s="971" t="s">
        <v>459</v>
      </c>
      <c r="H24" s="971"/>
      <c r="I24" s="971"/>
      <c r="J24" s="971"/>
      <c r="K24" s="971"/>
      <c r="L24" s="971"/>
      <c r="M24" s="972"/>
      <c r="N24" s="342"/>
    </row>
    <row r="25" spans="1:14" ht="7.5" customHeight="1">
      <c r="B25" s="969"/>
      <c r="C25" s="885"/>
      <c r="D25" s="885"/>
      <c r="E25" s="885"/>
      <c r="F25" s="885"/>
      <c r="G25" s="885"/>
      <c r="H25" s="885"/>
      <c r="I25" s="885"/>
      <c r="J25" s="885"/>
      <c r="K25" s="885"/>
      <c r="L25" s="885"/>
      <c r="M25" s="885"/>
      <c r="N25" s="885"/>
    </row>
    <row r="26" spans="1:14" ht="33" customHeight="1">
      <c r="B26" s="966" t="s">
        <v>48</v>
      </c>
      <c r="C26" s="966"/>
      <c r="D26" s="966"/>
      <c r="E26" s="966"/>
      <c r="F26" s="966"/>
      <c r="G26" s="966"/>
      <c r="H26" s="966"/>
      <c r="I26" s="966"/>
      <c r="J26" s="966"/>
      <c r="K26" s="966"/>
      <c r="L26" s="966"/>
      <c r="M26" s="966"/>
      <c r="N26" s="966"/>
    </row>
    <row r="27" spans="1:14" s="38" customFormat="1" ht="18" customHeight="1">
      <c r="A27" s="591"/>
      <c r="B27" s="967" t="s">
        <v>523</v>
      </c>
      <c r="C27" s="967"/>
      <c r="D27" s="967"/>
      <c r="E27" s="967"/>
      <c r="F27" s="967"/>
      <c r="G27" s="967"/>
      <c r="I27" s="967" t="s">
        <v>47</v>
      </c>
      <c r="J27" s="968"/>
      <c r="K27" s="968"/>
      <c r="L27" s="968"/>
      <c r="M27" s="968"/>
      <c r="N27" s="968"/>
    </row>
    <row r="28" spans="1:14" s="38" customFormat="1" ht="24.95" customHeight="1">
      <c r="A28" s="606">
        <v>19</v>
      </c>
      <c r="B28" s="963" t="s">
        <v>751</v>
      </c>
      <c r="C28" s="964"/>
      <c r="D28" s="964"/>
      <c r="E28" s="964"/>
      <c r="F28" s="964"/>
      <c r="G28" s="965"/>
      <c r="I28" s="961" t="s">
        <v>752</v>
      </c>
      <c r="J28" s="962"/>
      <c r="K28" s="962"/>
      <c r="L28" s="962"/>
      <c r="M28" s="962"/>
      <c r="N28" s="962"/>
    </row>
    <row r="29" spans="1:14" s="38" customFormat="1" ht="24.95" customHeight="1">
      <c r="A29" s="606">
        <v>20</v>
      </c>
      <c r="B29" s="953" t="s">
        <v>753</v>
      </c>
      <c r="C29" s="954"/>
      <c r="D29" s="954"/>
      <c r="E29" s="954"/>
      <c r="F29" s="954"/>
      <c r="G29" s="935"/>
      <c r="I29" s="957" t="s">
        <v>757</v>
      </c>
      <c r="J29" s="956"/>
      <c r="K29" s="956"/>
      <c r="L29" s="956"/>
      <c r="M29" s="956"/>
      <c r="N29" s="956"/>
    </row>
    <row r="30" spans="1:14" s="38" customFormat="1" ht="24.95" customHeight="1">
      <c r="A30" s="295">
        <v>21</v>
      </c>
      <c r="B30" s="953" t="s">
        <v>754</v>
      </c>
      <c r="C30" s="954"/>
      <c r="D30" s="954"/>
      <c r="E30" s="954"/>
      <c r="F30" s="954"/>
      <c r="G30" s="935"/>
      <c r="I30" s="957" t="s">
        <v>771</v>
      </c>
      <c r="J30" s="956"/>
      <c r="K30" s="956"/>
      <c r="L30" s="956"/>
      <c r="M30" s="956"/>
      <c r="N30" s="956"/>
    </row>
    <row r="31" spans="1:14" s="38" customFormat="1" ht="24.95" customHeight="1">
      <c r="A31" s="606">
        <v>22</v>
      </c>
      <c r="B31" s="953" t="s">
        <v>755</v>
      </c>
      <c r="C31" s="954"/>
      <c r="D31" s="954"/>
      <c r="E31" s="954"/>
      <c r="F31" s="954"/>
      <c r="G31" s="935"/>
      <c r="I31" s="957" t="s">
        <v>756</v>
      </c>
      <c r="J31" s="956"/>
      <c r="K31" s="956"/>
      <c r="L31" s="956"/>
      <c r="M31" s="956"/>
      <c r="N31" s="956"/>
    </row>
    <row r="32" spans="1:14" ht="24.95" customHeight="1">
      <c r="A32" s="606">
        <v>23</v>
      </c>
      <c r="B32" s="953" t="s">
        <v>772</v>
      </c>
      <c r="C32" s="954"/>
      <c r="D32" s="954"/>
      <c r="E32" s="954"/>
      <c r="F32" s="954"/>
      <c r="G32" s="935"/>
      <c r="I32" s="955" t="s">
        <v>773</v>
      </c>
      <c r="J32" s="956"/>
      <c r="K32" s="956"/>
      <c r="L32" s="956"/>
      <c r="M32" s="956"/>
      <c r="N32" s="956"/>
    </row>
    <row r="33" spans="1:14" s="38" customFormat="1" ht="24.95" customHeight="1">
      <c r="A33" s="606">
        <v>24</v>
      </c>
      <c r="B33" s="953"/>
      <c r="C33" s="954"/>
      <c r="D33" s="954"/>
      <c r="E33" s="954"/>
      <c r="F33" s="954"/>
      <c r="G33" s="935"/>
      <c r="I33" s="957"/>
      <c r="J33" s="956"/>
      <c r="K33" s="956"/>
      <c r="L33" s="956"/>
      <c r="M33" s="956"/>
      <c r="N33" s="956"/>
    </row>
    <row r="34" spans="1:14" s="2" customFormat="1" ht="7.5" customHeight="1">
      <c r="A34" s="606"/>
      <c r="B34" s="225"/>
      <c r="C34" s="225"/>
      <c r="D34" s="225"/>
      <c r="E34" s="225"/>
      <c r="F34" s="226"/>
      <c r="G34" s="227"/>
      <c r="H34" s="228"/>
      <c r="I34" s="228"/>
      <c r="J34" s="228"/>
      <c r="K34" s="228"/>
      <c r="L34" s="227"/>
      <c r="M34" s="229"/>
      <c r="N34" s="230"/>
    </row>
    <row r="35" spans="1:14" s="2" customFormat="1" ht="20.25" customHeight="1">
      <c r="A35" s="394"/>
      <c r="B35" s="959" t="s">
        <v>26</v>
      </c>
      <c r="C35" s="960"/>
      <c r="D35" s="960"/>
      <c r="E35" s="960"/>
      <c r="F35" s="960"/>
      <c r="G35" s="331"/>
      <c r="H35" s="331"/>
      <c r="I35" s="331"/>
      <c r="J35" s="331"/>
      <c r="K35" s="331"/>
      <c r="L35" s="958"/>
      <c r="M35" s="958"/>
      <c r="N35" s="958"/>
    </row>
    <row r="36" spans="1:14" s="2" customFormat="1" ht="16.5" customHeight="1">
      <c r="A36" s="606"/>
      <c r="B36" s="3"/>
      <c r="C36" s="3"/>
      <c r="D36" s="3"/>
      <c r="E36" s="3"/>
      <c r="F36" s="3"/>
      <c r="G36" s="3"/>
      <c r="H36" s="3"/>
      <c r="I36" s="3"/>
      <c r="J36" s="3"/>
      <c r="K36" s="3"/>
      <c r="L36" s="3"/>
      <c r="M36" s="890" t="s">
        <v>2</v>
      </c>
      <c r="N36" s="932"/>
    </row>
    <row r="37" spans="1:14" s="2" customFormat="1">
      <c r="A37" s="10"/>
    </row>
    <row r="38" spans="1:14" s="2" customFormat="1">
      <c r="A38" s="10"/>
    </row>
    <row r="47" spans="1:14" ht="15">
      <c r="N47" s="331" t="s">
        <v>1</v>
      </c>
    </row>
    <row r="48" spans="1:14" ht="15">
      <c r="N48" s="331" t="s">
        <v>448</v>
      </c>
    </row>
  </sheetData>
  <sheetProtection password="C830" sheet="1" objects="1" scenarios="1"/>
  <mergeCells count="56">
    <mergeCell ref="B20:M20"/>
    <mergeCell ref="B21:M21"/>
    <mergeCell ref="B22:M22"/>
    <mergeCell ref="B19:M19"/>
    <mergeCell ref="B12:N12"/>
    <mergeCell ref="B13:N13"/>
    <mergeCell ref="B14:M14"/>
    <mergeCell ref="B15:M15"/>
    <mergeCell ref="B16:M16"/>
    <mergeCell ref="B17:M17"/>
    <mergeCell ref="B18:M18"/>
    <mergeCell ref="B3:N3"/>
    <mergeCell ref="B4:N4"/>
    <mergeCell ref="B2:E2"/>
    <mergeCell ref="F2:N2"/>
    <mergeCell ref="K5:L5"/>
    <mergeCell ref="B5:G5"/>
    <mergeCell ref="B26:N26"/>
    <mergeCell ref="B27:G27"/>
    <mergeCell ref="I27:N27"/>
    <mergeCell ref="B23:F23"/>
    <mergeCell ref="G24:M24"/>
    <mergeCell ref="B25:N25"/>
    <mergeCell ref="B24:F24"/>
    <mergeCell ref="G23:M23"/>
    <mergeCell ref="I28:N28"/>
    <mergeCell ref="I29:N29"/>
    <mergeCell ref="I30:N30"/>
    <mergeCell ref="I31:N31"/>
    <mergeCell ref="B28:G28"/>
    <mergeCell ref="B29:G29"/>
    <mergeCell ref="B30:G30"/>
    <mergeCell ref="M36:N36"/>
    <mergeCell ref="B31:G31"/>
    <mergeCell ref="B32:G32"/>
    <mergeCell ref="B33:G33"/>
    <mergeCell ref="I32:N32"/>
    <mergeCell ref="I33:N33"/>
    <mergeCell ref="L35:N35"/>
    <mergeCell ref="B35:F35"/>
    <mergeCell ref="B10:G10"/>
    <mergeCell ref="K10:L10"/>
    <mergeCell ref="H5:J5"/>
    <mergeCell ref="H6:J6"/>
    <mergeCell ref="H7:J7"/>
    <mergeCell ref="H8:J8"/>
    <mergeCell ref="H9:J9"/>
    <mergeCell ref="H10:J10"/>
    <mergeCell ref="K7:L7"/>
    <mergeCell ref="K8:L8"/>
    <mergeCell ref="K9:L9"/>
    <mergeCell ref="B7:G7"/>
    <mergeCell ref="B8:G8"/>
    <mergeCell ref="B9:G9"/>
    <mergeCell ref="K6:L6"/>
    <mergeCell ref="B6:G6"/>
  </mergeCells>
  <dataValidations xWindow="700" yWindow="580" count="1">
    <dataValidation type="list" allowBlank="1" showInputMessage="1" showErrorMessage="1" prompt="To be used when filing under seal." sqref="N46">
      <formula1>$N$46:$N$48</formula1>
    </dataValidation>
  </dataValidations>
  <printOptions horizontalCentered="1"/>
  <pageMargins left="0.5" right="0.5" top="0.75" bottom="0.5" header="0.3" footer="0.3"/>
  <pageSetup scale="80"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from>
                    <xdr:col>11</xdr:col>
                    <xdr:colOff>638175</xdr:colOff>
                    <xdr:row>34</xdr:row>
                    <xdr:rowOff>76200</xdr:rowOff>
                  </from>
                  <to>
                    <xdr:col>13</xdr:col>
                    <xdr:colOff>904875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9"/>
  <sheetViews>
    <sheetView showGridLines="0" view="pageBreakPreview" zoomScale="130" zoomScaleNormal="100" zoomScaleSheetLayoutView="130" workbookViewId="0">
      <selection activeCell="B7" sqref="B7:D7"/>
    </sheetView>
  </sheetViews>
  <sheetFormatPr defaultColWidth="10.7109375" defaultRowHeight="14.25"/>
  <cols>
    <col min="1" max="1" width="2.7109375" style="556" customWidth="1"/>
    <col min="2" max="2" width="14.140625" style="142" customWidth="1"/>
    <col min="3" max="3" width="57.85546875" style="142" customWidth="1"/>
    <col min="4" max="249" width="9.140625" style="142" customWidth="1"/>
    <col min="250" max="250" width="2.7109375" style="142" customWidth="1"/>
    <col min="251" max="252" width="9.140625" style="142" customWidth="1"/>
    <col min="253" max="16384" width="10.7109375" style="142"/>
  </cols>
  <sheetData>
    <row r="1" spans="1:4" s="3" customFormat="1" ht="12.75">
      <c r="A1" s="556">
        <v>1</v>
      </c>
      <c r="B1" s="977" t="s">
        <v>46</v>
      </c>
      <c r="C1" s="977"/>
      <c r="D1" s="41">
        <f>IF(Cover!D13&gt;0, Cover!D13, "")</f>
        <v>2014</v>
      </c>
    </row>
    <row r="2" spans="1:4" s="3" customFormat="1" ht="8.1" customHeight="1">
      <c r="A2" s="556"/>
      <c r="B2" s="987" t="s">
        <v>45</v>
      </c>
      <c r="C2" s="989" t="str">
        <f>IF(Cover!A1&gt;0, Cover!A1, "")</f>
        <v>EMC of St. Charles County, LLC</v>
      </c>
      <c r="D2" s="988"/>
    </row>
    <row r="3" spans="1:4" s="3" customFormat="1" ht="12.75">
      <c r="A3" s="556">
        <v>2</v>
      </c>
      <c r="B3" s="988"/>
      <c r="C3" s="990"/>
      <c r="D3" s="990"/>
    </row>
    <row r="4" spans="1:4" ht="58.5" customHeight="1">
      <c r="B4" s="991" t="s">
        <v>450</v>
      </c>
      <c r="C4" s="991"/>
      <c r="D4" s="991"/>
    </row>
    <row r="5" spans="1:4" ht="24" customHeight="1">
      <c r="A5" s="556">
        <v>3</v>
      </c>
      <c r="B5" s="986" t="s">
        <v>758</v>
      </c>
      <c r="C5" s="986"/>
      <c r="D5" s="986"/>
    </row>
    <row r="6" spans="1:4" ht="24" customHeight="1">
      <c r="A6" s="556">
        <v>4</v>
      </c>
      <c r="B6" s="986" t="s">
        <v>775</v>
      </c>
      <c r="C6" s="986"/>
      <c r="D6" s="986"/>
    </row>
    <row r="7" spans="1:4" ht="24" customHeight="1">
      <c r="A7" s="556">
        <v>5</v>
      </c>
      <c r="B7" s="986"/>
      <c r="C7" s="986"/>
      <c r="D7" s="986"/>
    </row>
    <row r="8" spans="1:4" ht="24" customHeight="1">
      <c r="A8" s="556">
        <v>6</v>
      </c>
      <c r="B8" s="986"/>
      <c r="C8" s="986"/>
      <c r="D8" s="986"/>
    </row>
    <row r="9" spans="1:4" ht="27.75" customHeight="1">
      <c r="A9" s="556">
        <v>7</v>
      </c>
      <c r="B9" s="986"/>
      <c r="C9" s="986"/>
      <c r="D9" s="986"/>
    </row>
    <row r="10" spans="1:4" ht="24" customHeight="1">
      <c r="A10" s="556">
        <v>8</v>
      </c>
      <c r="B10" s="986"/>
      <c r="C10" s="986"/>
      <c r="D10" s="986"/>
    </row>
    <row r="11" spans="1:4" ht="24" customHeight="1">
      <c r="A11" s="556">
        <v>9</v>
      </c>
      <c r="B11" s="986"/>
      <c r="C11" s="986"/>
      <c r="D11" s="986"/>
    </row>
    <row r="12" spans="1:4" ht="24" customHeight="1">
      <c r="A12" s="556">
        <v>10</v>
      </c>
      <c r="B12" s="986"/>
      <c r="C12" s="986"/>
      <c r="D12" s="986"/>
    </row>
    <row r="13" spans="1:4" ht="24" customHeight="1">
      <c r="A13" s="556">
        <v>11</v>
      </c>
      <c r="B13" s="986"/>
      <c r="C13" s="986"/>
      <c r="D13" s="986"/>
    </row>
    <row r="14" spans="1:4" ht="24" customHeight="1">
      <c r="A14" s="556">
        <v>12</v>
      </c>
      <c r="B14" s="986"/>
      <c r="C14" s="986"/>
      <c r="D14" s="986"/>
    </row>
    <row r="15" spans="1:4" ht="24" customHeight="1">
      <c r="A15" s="556">
        <v>13</v>
      </c>
      <c r="B15" s="986"/>
      <c r="C15" s="986"/>
      <c r="D15" s="986"/>
    </row>
    <row r="16" spans="1:4" ht="24" customHeight="1">
      <c r="A16" s="556">
        <v>14</v>
      </c>
      <c r="B16" s="986"/>
      <c r="C16" s="986"/>
      <c r="D16" s="986"/>
    </row>
    <row r="17" spans="1:5" ht="24" customHeight="1">
      <c r="A17" s="556">
        <v>15</v>
      </c>
      <c r="B17" s="986"/>
      <c r="C17" s="986"/>
      <c r="D17" s="986"/>
    </row>
    <row r="18" spans="1:5" ht="24" customHeight="1">
      <c r="A18" s="556">
        <v>16</v>
      </c>
      <c r="B18" s="986"/>
      <c r="C18" s="986"/>
      <c r="D18" s="986"/>
    </row>
    <row r="19" spans="1:5" ht="24" customHeight="1">
      <c r="A19" s="556">
        <v>17</v>
      </c>
      <c r="B19" s="986"/>
      <c r="C19" s="986"/>
      <c r="D19" s="986"/>
    </row>
    <row r="20" spans="1:5" ht="24" customHeight="1">
      <c r="A20" s="556">
        <v>18</v>
      </c>
      <c r="B20" s="986"/>
      <c r="C20" s="986"/>
      <c r="D20" s="986"/>
    </row>
    <row r="21" spans="1:5" ht="24" customHeight="1">
      <c r="A21" s="556">
        <v>19</v>
      </c>
      <c r="B21" s="986"/>
      <c r="C21" s="986"/>
      <c r="D21" s="986"/>
    </row>
    <row r="22" spans="1:5" ht="24" customHeight="1">
      <c r="A22" s="556">
        <v>20</v>
      </c>
      <c r="B22" s="986"/>
      <c r="C22" s="986"/>
      <c r="D22" s="986"/>
    </row>
    <row r="23" spans="1:5" ht="24" customHeight="1">
      <c r="A23" s="556">
        <v>21</v>
      </c>
      <c r="B23" s="986"/>
      <c r="C23" s="986"/>
      <c r="D23" s="986"/>
    </row>
    <row r="24" spans="1:5" ht="24" customHeight="1">
      <c r="A24" s="556">
        <v>22</v>
      </c>
      <c r="B24" s="986"/>
      <c r="C24" s="986"/>
      <c r="D24" s="986"/>
    </row>
    <row r="25" spans="1:5" ht="24" customHeight="1">
      <c r="A25" s="556">
        <v>23</v>
      </c>
      <c r="B25" s="986"/>
      <c r="C25" s="986"/>
      <c r="D25" s="986"/>
    </row>
    <row r="26" spans="1:5" ht="24" customHeight="1">
      <c r="A26" s="556">
        <v>24</v>
      </c>
      <c r="B26" s="986"/>
      <c r="C26" s="986"/>
      <c r="D26" s="986"/>
    </row>
    <row r="27" spans="1:5" ht="24" customHeight="1">
      <c r="A27" s="556">
        <v>25</v>
      </c>
      <c r="B27" s="986"/>
      <c r="C27" s="986"/>
      <c r="D27" s="986"/>
    </row>
    <row r="28" spans="1:5" ht="24" customHeight="1">
      <c r="A28" s="556">
        <v>26</v>
      </c>
      <c r="B28" s="986"/>
      <c r="C28" s="986"/>
      <c r="D28" s="986"/>
    </row>
    <row r="29" spans="1:5" ht="24" customHeight="1">
      <c r="B29" s="328"/>
      <c r="C29" s="310"/>
      <c r="D29" s="310"/>
    </row>
    <row r="30" spans="1:5" ht="12" customHeight="1">
      <c r="B30" s="310"/>
      <c r="C30" s="992" t="s">
        <v>2</v>
      </c>
      <c r="D30" s="885"/>
      <c r="E30" s="327"/>
    </row>
    <row r="31" spans="1:5" ht="24" customHeight="1">
      <c r="B31" s="249"/>
      <c r="C31" s="249"/>
      <c r="D31" s="249"/>
    </row>
    <row r="32" spans="1:5" ht="17.25" customHeight="1">
      <c r="B32" s="249"/>
      <c r="C32" s="249"/>
      <c r="D32" s="249"/>
    </row>
    <row r="33" spans="1:4" ht="17.25" customHeight="1">
      <c r="B33" s="249"/>
      <c r="C33" s="249"/>
      <c r="D33" s="249"/>
    </row>
    <row r="34" spans="1:4" ht="16.5" customHeight="1">
      <c r="A34" s="237"/>
      <c r="B34" s="296"/>
      <c r="C34" s="265"/>
      <c r="D34" s="265"/>
    </row>
    <row r="35" spans="1:4" s="238" customFormat="1">
      <c r="A35" s="10"/>
    </row>
    <row r="36" spans="1:4" s="238" customFormat="1">
      <c r="A36" s="10"/>
    </row>
    <row r="37" spans="1:4" s="238" customFormat="1">
      <c r="A37" s="10"/>
    </row>
    <row r="38" spans="1:4" s="238" customFormat="1">
      <c r="A38" s="10"/>
      <c r="D38" s="238" t="s">
        <v>1</v>
      </c>
    </row>
    <row r="39" spans="1:4" s="238" customFormat="1">
      <c r="A39" s="10"/>
      <c r="D39" s="238" t="s">
        <v>0</v>
      </c>
    </row>
  </sheetData>
  <sheetProtection password="C830" sheet="1" objects="1" scenarios="1"/>
  <mergeCells count="29">
    <mergeCell ref="C30:D30"/>
    <mergeCell ref="B19:D19"/>
    <mergeCell ref="B20:D20"/>
    <mergeCell ref="B21:D21"/>
    <mergeCell ref="B22:D22"/>
    <mergeCell ref="B23:D23"/>
    <mergeCell ref="B24:D24"/>
    <mergeCell ref="B25:D25"/>
    <mergeCell ref="B26:D26"/>
    <mergeCell ref="B27:D27"/>
    <mergeCell ref="B28:D28"/>
    <mergeCell ref="B18:D18"/>
    <mergeCell ref="B7:D7"/>
    <mergeCell ref="B8:D8"/>
    <mergeCell ref="B9:D9"/>
    <mergeCell ref="B10:D10"/>
    <mergeCell ref="B11:D11"/>
    <mergeCell ref="B12:D12"/>
    <mergeCell ref="B13:D13"/>
    <mergeCell ref="B14:D14"/>
    <mergeCell ref="B15:D15"/>
    <mergeCell ref="B16:D16"/>
    <mergeCell ref="B17:D17"/>
    <mergeCell ref="B6:D6"/>
    <mergeCell ref="B1:C1"/>
    <mergeCell ref="B2:B3"/>
    <mergeCell ref="C2:D3"/>
    <mergeCell ref="B4:D4"/>
    <mergeCell ref="B5:D5"/>
  </mergeCells>
  <printOptions horizontalCentered="1"/>
  <pageMargins left="0.5" right="0.75" top="0.65" bottom="0.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from>
                    <xdr:col>2</xdr:col>
                    <xdr:colOff>2628900</xdr:colOff>
                    <xdr:row>28</xdr:row>
                    <xdr:rowOff>66675</xdr:rowOff>
                  </from>
                  <to>
                    <xdr:col>3</xdr:col>
                    <xdr:colOff>590550</xdr:colOff>
                    <xdr:row>28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G50"/>
  <sheetViews>
    <sheetView showGridLines="0" view="pageBreakPreview" zoomScale="130" zoomScaleNormal="100" zoomScaleSheetLayoutView="130" workbookViewId="0">
      <selection activeCell="F10" sqref="F10"/>
    </sheetView>
  </sheetViews>
  <sheetFormatPr defaultColWidth="3.28515625" defaultRowHeight="15"/>
  <cols>
    <col min="1" max="1" width="2.7109375" style="587" bestFit="1" customWidth="1"/>
    <col min="2" max="2" width="14.5703125" style="147" customWidth="1"/>
    <col min="3" max="3" width="36.85546875" style="3" customWidth="1"/>
    <col min="4" max="4" width="18" style="3" customWidth="1"/>
    <col min="5" max="5" width="2.42578125" style="3" bestFit="1" customWidth="1"/>
    <col min="6" max="6" width="18" style="147" customWidth="1"/>
    <col min="7" max="7" width="2.42578125" style="42" bestFit="1" customWidth="1"/>
    <col min="8" max="252" width="9.140625" style="42" customWidth="1"/>
    <col min="253" max="16384" width="3.28515625" style="42"/>
  </cols>
  <sheetData>
    <row r="1" spans="1:7" s="3" customFormat="1">
      <c r="A1" s="587">
        <v>1</v>
      </c>
      <c r="C1" s="977" t="s">
        <v>46</v>
      </c>
      <c r="D1" s="993"/>
      <c r="E1" s="993"/>
      <c r="F1" s="41">
        <f>IF(Cover!D13&gt;0, Cover!D13, "")</f>
        <v>2014</v>
      </c>
    </row>
    <row r="2" spans="1:7" s="3" customFormat="1" ht="6.75" customHeight="1">
      <c r="A2" s="587"/>
      <c r="B2" s="884"/>
      <c r="C2" s="884"/>
      <c r="D2" s="884"/>
      <c r="E2" s="884"/>
      <c r="F2" s="884"/>
    </row>
    <row r="3" spans="1:7" s="3" customFormat="1" ht="12.75">
      <c r="A3" s="587">
        <v>2</v>
      </c>
      <c r="B3" s="185" t="s">
        <v>45</v>
      </c>
      <c r="C3" s="921" t="str">
        <f>IF(Cover!A1&gt;0, Cover!A1, "")</f>
        <v>EMC of St. Charles County, LLC</v>
      </c>
      <c r="D3" s="921"/>
      <c r="E3" s="921"/>
      <c r="F3" s="921"/>
    </row>
    <row r="4" spans="1:7">
      <c r="B4" s="884"/>
      <c r="C4" s="884"/>
      <c r="D4" s="884"/>
      <c r="E4" s="884"/>
      <c r="F4" s="884"/>
    </row>
    <row r="5" spans="1:7">
      <c r="B5" s="999" t="s">
        <v>481</v>
      </c>
      <c r="C5" s="1000"/>
      <c r="D5" s="1000"/>
      <c r="E5" s="1000"/>
      <c r="F5" s="1000"/>
    </row>
    <row r="6" spans="1:7" ht="12.75" customHeight="1">
      <c r="B6" s="884"/>
      <c r="C6" s="884"/>
      <c r="D6" s="884"/>
      <c r="E6" s="884"/>
      <c r="F6" s="884"/>
    </row>
    <row r="7" spans="1:7" ht="42.75" customHeight="1">
      <c r="A7" s="998" t="s">
        <v>68</v>
      </c>
      <c r="B7" s="982"/>
      <c r="C7" s="982"/>
      <c r="D7" s="982"/>
      <c r="E7" s="982"/>
      <c r="F7" s="982"/>
      <c r="G7" s="982"/>
    </row>
    <row r="8" spans="1:7" ht="8.25" customHeight="1">
      <c r="B8" s="969"/>
      <c r="C8" s="969"/>
      <c r="D8" s="969"/>
      <c r="E8" s="969"/>
      <c r="F8" s="969"/>
    </row>
    <row r="9" spans="1:7" ht="39" customHeight="1">
      <c r="B9" s="1001" t="s">
        <v>67</v>
      </c>
      <c r="C9" s="1002"/>
      <c r="D9" s="1003"/>
      <c r="E9" s="785" t="s">
        <v>28</v>
      </c>
      <c r="F9" s="786" t="s">
        <v>66</v>
      </c>
      <c r="G9" s="785" t="s">
        <v>28</v>
      </c>
    </row>
    <row r="10" spans="1:7" ht="26.1" customHeight="1">
      <c r="A10" s="587">
        <v>3</v>
      </c>
      <c r="B10" s="1009" t="s">
        <v>524</v>
      </c>
      <c r="C10" s="1010"/>
      <c r="D10" s="787"/>
      <c r="E10" s="48"/>
      <c r="F10" s="473">
        <f>'Page W-5'!K60</f>
        <v>0</v>
      </c>
      <c r="G10" s="48"/>
    </row>
    <row r="11" spans="1:7" ht="26.1" customHeight="1">
      <c r="A11" s="587">
        <v>4</v>
      </c>
      <c r="B11" s="994" t="s">
        <v>525</v>
      </c>
      <c r="C11" s="995"/>
      <c r="D11" s="996"/>
      <c r="E11" s="48"/>
      <c r="F11" s="474">
        <f>'Page W-5'!O60</f>
        <v>0</v>
      </c>
      <c r="G11" s="49"/>
    </row>
    <row r="12" spans="1:7" ht="26.1" customHeight="1">
      <c r="A12" s="587">
        <v>5</v>
      </c>
      <c r="B12" s="1004" t="s">
        <v>526</v>
      </c>
      <c r="C12" s="1005"/>
      <c r="D12" s="1006"/>
      <c r="E12" s="48"/>
      <c r="F12" s="475">
        <f>SUM(F10-F11)</f>
        <v>0</v>
      </c>
      <c r="G12" s="48"/>
    </row>
    <row r="13" spans="1:7" ht="26.1" customHeight="1">
      <c r="A13" s="587">
        <v>6</v>
      </c>
      <c r="B13" s="997" t="s">
        <v>377</v>
      </c>
      <c r="C13" s="1007"/>
      <c r="D13" s="1008"/>
      <c r="E13" s="48"/>
      <c r="F13" s="472"/>
      <c r="G13" s="48"/>
    </row>
    <row r="14" spans="1:7" ht="26.1" customHeight="1">
      <c r="A14" s="587">
        <v>7</v>
      </c>
      <c r="B14" s="997" t="s">
        <v>65</v>
      </c>
      <c r="C14" s="970"/>
      <c r="D14" s="632"/>
      <c r="E14" s="48"/>
      <c r="F14" s="472"/>
      <c r="G14" s="48"/>
    </row>
    <row r="15" spans="1:7" ht="26.1" customHeight="1">
      <c r="A15" s="587">
        <v>8</v>
      </c>
      <c r="B15" s="997" t="s">
        <v>64</v>
      </c>
      <c r="C15" s="970"/>
      <c r="D15" s="632"/>
      <c r="E15" s="48"/>
      <c r="F15" s="472"/>
      <c r="G15" s="48"/>
    </row>
    <row r="16" spans="1:7" ht="26.1" customHeight="1">
      <c r="A16" s="587">
        <v>9</v>
      </c>
      <c r="B16" s="997" t="s">
        <v>63</v>
      </c>
      <c r="C16" s="970"/>
      <c r="D16" s="632"/>
      <c r="E16" s="48"/>
      <c r="F16" s="472"/>
      <c r="G16" s="48"/>
    </row>
    <row r="17" spans="1:7" ht="26.1" customHeight="1">
      <c r="A17" s="587">
        <v>10</v>
      </c>
      <c r="B17" s="997" t="s">
        <v>527</v>
      </c>
      <c r="C17" s="1007"/>
      <c r="D17" s="632"/>
      <c r="E17" s="48"/>
      <c r="F17" s="473">
        <f>'Page S-4'!K50</f>
        <v>0</v>
      </c>
      <c r="G17" s="48"/>
    </row>
    <row r="18" spans="1:7" ht="26.1" customHeight="1">
      <c r="A18" s="587">
        <v>11</v>
      </c>
      <c r="B18" s="994" t="s">
        <v>528</v>
      </c>
      <c r="C18" s="995"/>
      <c r="D18" s="996"/>
      <c r="E18" s="48"/>
      <c r="F18" s="474">
        <f>'Page S-4'!O50</f>
        <v>0</v>
      </c>
      <c r="G18" s="48"/>
    </row>
    <row r="19" spans="1:7" ht="26.1" customHeight="1">
      <c r="A19" s="587">
        <v>12</v>
      </c>
      <c r="B19" s="1004" t="s">
        <v>529</v>
      </c>
      <c r="C19" s="1005"/>
      <c r="D19" s="1006"/>
      <c r="E19" s="48"/>
      <c r="F19" s="475">
        <f>SUM(F17-F18)</f>
        <v>0</v>
      </c>
      <c r="G19" s="48"/>
    </row>
    <row r="20" spans="1:7" ht="26.1" customHeight="1">
      <c r="A20" s="587">
        <v>13</v>
      </c>
      <c r="B20" s="997" t="s">
        <v>62</v>
      </c>
      <c r="C20" s="970"/>
      <c r="D20" s="915"/>
      <c r="E20" s="48"/>
      <c r="F20" s="472"/>
      <c r="G20" s="48"/>
    </row>
    <row r="21" spans="1:7" ht="26.1" customHeight="1">
      <c r="A21" s="587">
        <v>14</v>
      </c>
      <c r="B21" s="997" t="s">
        <v>61</v>
      </c>
      <c r="C21" s="970"/>
      <c r="D21" s="915"/>
      <c r="E21" s="48"/>
      <c r="F21" s="472"/>
      <c r="G21" s="48"/>
    </row>
    <row r="22" spans="1:7" ht="26.1" customHeight="1">
      <c r="A22" s="587">
        <v>15</v>
      </c>
      <c r="B22" s="997" t="s">
        <v>60</v>
      </c>
      <c r="C22" s="970"/>
      <c r="D22" s="915"/>
      <c r="E22" s="48"/>
      <c r="F22" s="472"/>
      <c r="G22" s="48"/>
    </row>
    <row r="23" spans="1:7" ht="26.1" customHeight="1">
      <c r="A23" s="587">
        <v>16</v>
      </c>
      <c r="B23" s="997" t="s">
        <v>59</v>
      </c>
      <c r="C23" s="970"/>
      <c r="D23" s="915"/>
      <c r="E23" s="48"/>
      <c r="F23" s="472"/>
      <c r="G23" s="48"/>
    </row>
    <row r="24" spans="1:7" ht="26.1" customHeight="1">
      <c r="A24" s="587">
        <v>17</v>
      </c>
      <c r="B24" s="997" t="s">
        <v>58</v>
      </c>
      <c r="C24" s="1007"/>
      <c r="D24" s="1008"/>
      <c r="E24" s="48"/>
      <c r="F24" s="472"/>
      <c r="G24" s="48"/>
    </row>
    <row r="25" spans="1:7" ht="26.1" customHeight="1">
      <c r="A25" s="587">
        <v>18</v>
      </c>
      <c r="B25" s="997" t="s">
        <v>57</v>
      </c>
      <c r="C25" s="970"/>
      <c r="D25" s="915"/>
      <c r="E25" s="48"/>
      <c r="F25" s="472"/>
      <c r="G25" s="48"/>
    </row>
    <row r="26" spans="1:7" ht="26.1" customHeight="1">
      <c r="A26" s="587">
        <v>19</v>
      </c>
      <c r="B26" s="997" t="s">
        <v>378</v>
      </c>
      <c r="C26" s="1007"/>
      <c r="D26" s="1008"/>
      <c r="E26" s="48"/>
      <c r="F26" s="472"/>
      <c r="G26" s="48"/>
    </row>
    <row r="27" spans="1:7" ht="26.1" customHeight="1">
      <c r="A27" s="587">
        <v>20</v>
      </c>
      <c r="B27" s="997" t="s">
        <v>56</v>
      </c>
      <c r="C27" s="1007"/>
      <c r="D27" s="1008"/>
      <c r="E27" s="48"/>
      <c r="F27" s="472"/>
      <c r="G27" s="48"/>
    </row>
    <row r="28" spans="1:7" ht="26.1" customHeight="1" thickBot="1">
      <c r="A28" s="587">
        <v>21</v>
      </c>
      <c r="B28" s="788"/>
      <c r="C28" s="789"/>
      <c r="D28" s="790" t="s">
        <v>485</v>
      </c>
      <c r="E28" s="802"/>
      <c r="F28" s="476">
        <f>SUM(F12:F16)+SUM(F19:F27)</f>
        <v>0</v>
      </c>
      <c r="G28" s="802"/>
    </row>
    <row r="29" spans="1:7" ht="26.1" customHeight="1" thickTop="1">
      <c r="A29" s="47" t="s">
        <v>55</v>
      </c>
      <c r="B29" s="1014" t="s">
        <v>632</v>
      </c>
      <c r="C29" s="1014"/>
      <c r="D29" s="1014"/>
      <c r="E29" s="1014"/>
      <c r="F29" s="1014"/>
      <c r="G29" s="1014"/>
    </row>
    <row r="30" spans="1:7" s="45" customFormat="1" ht="12.75" customHeight="1">
      <c r="A30" s="47"/>
      <c r="B30" s="46"/>
      <c r="C30" s="46"/>
      <c r="D30" s="46"/>
      <c r="E30" s="46"/>
      <c r="F30" s="46"/>
      <c r="G30" s="46"/>
    </row>
    <row r="31" spans="1:7" s="43" customFormat="1" ht="18" customHeight="1">
      <c r="A31" s="603"/>
      <c r="B31" s="1011" t="s">
        <v>54</v>
      </c>
      <c r="C31" s="1012"/>
      <c r="D31" s="331"/>
      <c r="F31" s="42"/>
      <c r="G31" s="42"/>
    </row>
    <row r="32" spans="1:7" s="43" customFormat="1" ht="17.25" customHeight="1">
      <c r="A32" s="604"/>
      <c r="B32" s="1011" t="s">
        <v>26</v>
      </c>
      <c r="C32" s="911"/>
      <c r="D32" s="992" t="s">
        <v>2</v>
      </c>
      <c r="E32" s="1013"/>
      <c r="F32" s="1013"/>
      <c r="G32" s="64"/>
    </row>
    <row r="33" spans="1:7" s="43" customFormat="1">
      <c r="A33" s="587"/>
      <c r="B33" s="193"/>
      <c r="C33" s="3"/>
      <c r="D33" s="3"/>
      <c r="E33" s="3"/>
      <c r="F33" s="193"/>
      <c r="G33" s="42"/>
    </row>
    <row r="34" spans="1:7" s="43" customFormat="1">
      <c r="A34" s="10"/>
      <c r="B34" s="152"/>
      <c r="C34" s="2"/>
      <c r="D34" s="2"/>
      <c r="E34" s="2"/>
      <c r="F34" s="152"/>
    </row>
    <row r="35" spans="1:7" s="43" customFormat="1">
      <c r="A35" s="10"/>
      <c r="B35" s="152"/>
      <c r="C35" s="2"/>
      <c r="D35" s="2"/>
      <c r="E35" s="2"/>
      <c r="F35" s="152"/>
    </row>
    <row r="36" spans="1:7" s="43" customFormat="1">
      <c r="A36" s="10"/>
      <c r="B36" s="152"/>
      <c r="C36" s="2"/>
      <c r="D36" s="2"/>
      <c r="E36" s="2"/>
      <c r="F36" s="152"/>
    </row>
    <row r="37" spans="1:7" s="43" customFormat="1">
      <c r="A37" s="10"/>
      <c r="B37" s="152"/>
      <c r="C37" s="2"/>
      <c r="D37" s="2"/>
      <c r="E37" s="2"/>
      <c r="F37" s="152"/>
    </row>
    <row r="49" spans="4:4">
      <c r="D49" s="3" t="s">
        <v>1</v>
      </c>
    </row>
    <row r="50" spans="4:4">
      <c r="D50" s="3" t="s">
        <v>0</v>
      </c>
    </row>
  </sheetData>
  <sheetProtection password="C830" sheet="1" objects="1" scenarios="1"/>
  <mergeCells count="31">
    <mergeCell ref="B24:D24"/>
    <mergeCell ref="B25:D25"/>
    <mergeCell ref="B31:C31"/>
    <mergeCell ref="B32:C32"/>
    <mergeCell ref="D32:F32"/>
    <mergeCell ref="B26:D26"/>
    <mergeCell ref="B27:D27"/>
    <mergeCell ref="B29:G29"/>
    <mergeCell ref="B22:D22"/>
    <mergeCell ref="B23:D23"/>
    <mergeCell ref="B15:C15"/>
    <mergeCell ref="B16:C16"/>
    <mergeCell ref="B17:C17"/>
    <mergeCell ref="B19:D19"/>
    <mergeCell ref="B21:D21"/>
    <mergeCell ref="C1:E1"/>
    <mergeCell ref="B2:F2"/>
    <mergeCell ref="B18:D18"/>
    <mergeCell ref="B14:C14"/>
    <mergeCell ref="B20:D20"/>
    <mergeCell ref="A7:G7"/>
    <mergeCell ref="C3:F3"/>
    <mergeCell ref="B4:F4"/>
    <mergeCell ref="B5:F5"/>
    <mergeCell ref="B6:F6"/>
    <mergeCell ref="B8:F8"/>
    <mergeCell ref="B9:D9"/>
    <mergeCell ref="B12:D12"/>
    <mergeCell ref="B13:D13"/>
    <mergeCell ref="B10:C10"/>
    <mergeCell ref="B11:D11"/>
  </mergeCells>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from>
                    <xdr:col>3</xdr:col>
                    <xdr:colOff>895350</xdr:colOff>
                    <xdr:row>30</xdr:row>
                    <xdr:rowOff>95250</xdr:rowOff>
                  </from>
                  <to>
                    <xdr:col>5</xdr:col>
                    <xdr:colOff>1123950</xdr:colOff>
                    <xdr:row>31</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C6E9CCC7-63C2-4F2F-BB0A-FAE97842F362}">
            <xm:f>'Page 5 '!$E$27</xm:f>
            <x14:dxf>
              <font>
                <color rgb="FF9C0006"/>
              </font>
              <fill>
                <patternFill>
                  <bgColor rgb="FFFFC7CE"/>
                </patternFill>
              </fill>
            </x14:dxf>
          </x14:cfRule>
          <x14:cfRule type="cellIs" priority="2" operator="greaterThan" id="{30AC77E8-142C-4C6B-9B3B-728A0309A5D1}">
            <xm:f>'Page 5 '!$E$27</xm:f>
            <x14:dxf>
              <font>
                <color rgb="FF9C0006"/>
              </font>
              <fill>
                <patternFill>
                  <bgColor rgb="FFFFC7CE"/>
                </patternFill>
              </fill>
            </x14:dxf>
          </x14:cfRule>
          <xm:sqref>F28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F70"/>
  <sheetViews>
    <sheetView showGridLines="0" view="pageBreakPreview" zoomScale="115" zoomScaleNormal="100" zoomScaleSheetLayoutView="115" workbookViewId="0">
      <selection activeCell="H15" sqref="H15"/>
    </sheetView>
  </sheetViews>
  <sheetFormatPr defaultRowHeight="15"/>
  <cols>
    <col min="1" max="1" width="2.7109375" style="587" customWidth="1"/>
    <col min="2" max="2" width="14.7109375" style="147" customWidth="1"/>
    <col min="3" max="3" width="52.7109375" style="3" customWidth="1"/>
    <col min="4" max="4" width="2.42578125" style="3" bestFit="1" customWidth="1"/>
    <col min="5" max="5" width="20.42578125" style="3" customWidth="1"/>
    <col min="6" max="6" width="2.42578125" style="3" bestFit="1" customWidth="1"/>
    <col min="7" max="16384" width="9.140625" style="42"/>
  </cols>
  <sheetData>
    <row r="1" spans="1:6" s="3" customFormat="1">
      <c r="A1" s="587">
        <v>1</v>
      </c>
      <c r="C1" s="977" t="s">
        <v>46</v>
      </c>
      <c r="D1" s="885"/>
      <c r="E1" s="41">
        <f>IF(Cover!D13&gt;0, Cover!D13, "")</f>
        <v>2014</v>
      </c>
    </row>
    <row r="2" spans="1:6" s="3" customFormat="1" ht="12.75">
      <c r="A2" s="587">
        <v>2</v>
      </c>
      <c r="B2" s="404" t="s">
        <v>45</v>
      </c>
      <c r="C2" s="921" t="str">
        <f>IF(Cover!A1&gt;0, Cover!A1, "")</f>
        <v>EMC of St. Charles County, LLC</v>
      </c>
      <c r="D2" s="921"/>
      <c r="E2" s="921"/>
    </row>
    <row r="3" spans="1:6" ht="12.75" customHeight="1">
      <c r="B3" s="884"/>
      <c r="C3" s="884"/>
      <c r="D3" s="884"/>
      <c r="E3" s="884"/>
      <c r="F3" s="42"/>
    </row>
    <row r="4" spans="1:6">
      <c r="B4" s="1017" t="s">
        <v>482</v>
      </c>
      <c r="C4" s="1018"/>
      <c r="D4" s="1018"/>
      <c r="E4" s="1018"/>
      <c r="F4" s="42"/>
    </row>
    <row r="5" spans="1:6" ht="8.25" customHeight="1">
      <c r="B5" s="884"/>
      <c r="C5" s="884"/>
      <c r="D5" s="884"/>
      <c r="E5" s="884"/>
      <c r="F5" s="42"/>
    </row>
    <row r="6" spans="1:6" ht="40.5" customHeight="1">
      <c r="A6" s="998" t="s">
        <v>78</v>
      </c>
      <c r="B6" s="982"/>
      <c r="C6" s="982"/>
      <c r="D6" s="982"/>
      <c r="E6" s="982"/>
      <c r="F6" s="982"/>
    </row>
    <row r="7" spans="1:6" ht="10.5" customHeight="1">
      <c r="B7" s="969"/>
      <c r="C7" s="969"/>
      <c r="D7" s="969"/>
      <c r="E7" s="969"/>
      <c r="F7" s="42"/>
    </row>
    <row r="8" spans="1:6" ht="35.25" customHeight="1">
      <c r="B8" s="1021" t="s">
        <v>67</v>
      </c>
      <c r="C8" s="1022"/>
      <c r="D8" s="785" t="s">
        <v>28</v>
      </c>
      <c r="E8" s="786" t="s">
        <v>66</v>
      </c>
      <c r="F8" s="785" t="s">
        <v>28</v>
      </c>
    </row>
    <row r="9" spans="1:6" s="153" customFormat="1" ht="24.95" customHeight="1">
      <c r="A9" s="587">
        <v>3</v>
      </c>
      <c r="B9" s="1009" t="s">
        <v>530</v>
      </c>
      <c r="C9" s="1023"/>
      <c r="D9" s="52"/>
      <c r="E9" s="477">
        <v>5000</v>
      </c>
      <c r="F9" s="795"/>
    </row>
    <row r="10" spans="1:6" s="153" customFormat="1" ht="24.95" customHeight="1">
      <c r="A10" s="587">
        <v>4</v>
      </c>
      <c r="B10" s="997" t="s">
        <v>77</v>
      </c>
      <c r="C10" s="1024"/>
      <c r="D10" s="51"/>
      <c r="E10" s="478">
        <v>-450083</v>
      </c>
      <c r="F10" s="51"/>
    </row>
    <row r="11" spans="1:6" ht="24.95" customHeight="1">
      <c r="A11" s="587">
        <v>5</v>
      </c>
      <c r="B11" s="1026" t="s">
        <v>379</v>
      </c>
      <c r="C11" s="1027"/>
      <c r="D11" s="48"/>
      <c r="E11" s="484">
        <f>'Page 9'!I11</f>
        <v>0</v>
      </c>
      <c r="F11" s="48"/>
    </row>
    <row r="12" spans="1:6" ht="24.95" customHeight="1">
      <c r="A12" s="587">
        <v>6</v>
      </c>
      <c r="B12" s="1026" t="s">
        <v>486</v>
      </c>
      <c r="C12" s="1027"/>
      <c r="D12" s="48"/>
      <c r="E12" s="484">
        <f>'Page 9'!J11</f>
        <v>0</v>
      </c>
      <c r="F12" s="48"/>
    </row>
    <row r="13" spans="1:6" ht="24.95" customHeight="1">
      <c r="A13" s="587">
        <v>7</v>
      </c>
      <c r="B13" s="997" t="s">
        <v>76</v>
      </c>
      <c r="C13" s="1019"/>
      <c r="D13" s="48"/>
      <c r="E13" s="478"/>
      <c r="F13" s="48"/>
    </row>
    <row r="14" spans="1:6" ht="24.95" customHeight="1">
      <c r="A14" s="587">
        <v>8</v>
      </c>
      <c r="B14" s="997" t="s">
        <v>75</v>
      </c>
      <c r="C14" s="1019"/>
      <c r="D14" s="48"/>
      <c r="E14" s="477"/>
      <c r="F14" s="48"/>
    </row>
    <row r="15" spans="1:6" ht="24.95" customHeight="1">
      <c r="A15" s="587">
        <v>9</v>
      </c>
      <c r="B15" s="997" t="s">
        <v>531</v>
      </c>
      <c r="C15" s="1019"/>
      <c r="D15" s="48"/>
      <c r="E15" s="485">
        <f>'Page 8'!D21</f>
        <v>0</v>
      </c>
      <c r="F15" s="48"/>
    </row>
    <row r="16" spans="1:6" s="344" customFormat="1" ht="29.25" customHeight="1">
      <c r="A16" s="31">
        <v>10</v>
      </c>
      <c r="B16" s="1028" t="s">
        <v>532</v>
      </c>
      <c r="C16" s="1019"/>
      <c r="D16" s="48"/>
      <c r="E16" s="486">
        <f>IF('Page 8'!D57=2,'Page 8'!D35,IF('Page 8'!D57=3,'Page 8'!D42,0))</f>
        <v>0</v>
      </c>
      <c r="F16" s="48"/>
    </row>
    <row r="17" spans="1:6" ht="24.95" customHeight="1">
      <c r="A17" s="587">
        <v>11</v>
      </c>
      <c r="B17" s="1026" t="s">
        <v>533</v>
      </c>
      <c r="C17" s="1031"/>
      <c r="D17" s="48"/>
      <c r="E17" s="487">
        <f>E15-E16</f>
        <v>0</v>
      </c>
      <c r="F17" s="48"/>
    </row>
    <row r="18" spans="1:6" ht="24.95" customHeight="1">
      <c r="A18" s="587">
        <v>12</v>
      </c>
      <c r="B18" s="997" t="s">
        <v>74</v>
      </c>
      <c r="C18" s="1024"/>
      <c r="D18" s="48"/>
      <c r="E18" s="477"/>
      <c r="F18" s="48"/>
    </row>
    <row r="19" spans="1:6" ht="24.95" customHeight="1">
      <c r="A19" s="587">
        <v>13</v>
      </c>
      <c r="B19" s="997" t="s">
        <v>73</v>
      </c>
      <c r="C19" s="1024"/>
      <c r="D19" s="48"/>
      <c r="E19" s="477"/>
      <c r="F19" s="48"/>
    </row>
    <row r="20" spans="1:6" ht="24.95" customHeight="1">
      <c r="A20" s="587">
        <v>14</v>
      </c>
      <c r="B20" s="997" t="s">
        <v>534</v>
      </c>
      <c r="C20" s="1019"/>
      <c r="D20" s="48"/>
      <c r="E20" s="485">
        <f>'Page 8'!E21</f>
        <v>0</v>
      </c>
      <c r="F20" s="48"/>
    </row>
    <row r="21" spans="1:6" ht="29.25" customHeight="1">
      <c r="A21" s="31">
        <v>15</v>
      </c>
      <c r="B21" s="1028" t="s">
        <v>535</v>
      </c>
      <c r="C21" s="1019"/>
      <c r="D21" s="52"/>
      <c r="E21" s="488">
        <f>IF('Page 8'!D57=2,'Page 8'!E35,IF('Page 8'!D57=3,'Page 8'!E42,0))</f>
        <v>0</v>
      </c>
      <c r="F21" s="48"/>
    </row>
    <row r="22" spans="1:6" ht="24.95" customHeight="1">
      <c r="A22" s="587">
        <v>16</v>
      </c>
      <c r="B22" s="997" t="s">
        <v>536</v>
      </c>
      <c r="C22" s="1019"/>
      <c r="D22" s="48"/>
      <c r="E22" s="487">
        <f>E20-E21</f>
        <v>0</v>
      </c>
      <c r="F22" s="48"/>
    </row>
    <row r="23" spans="1:6" ht="24.95" customHeight="1">
      <c r="A23" s="587">
        <v>17</v>
      </c>
      <c r="B23" s="997" t="s">
        <v>72</v>
      </c>
      <c r="C23" s="1019"/>
      <c r="D23" s="48"/>
      <c r="E23" s="477"/>
      <c r="F23" s="48"/>
    </row>
    <row r="24" spans="1:6" ht="24.95" customHeight="1">
      <c r="A24" s="587">
        <v>18</v>
      </c>
      <c r="B24" s="997" t="s">
        <v>71</v>
      </c>
      <c r="C24" s="1019"/>
      <c r="D24" s="48"/>
      <c r="E24" s="477"/>
      <c r="F24" s="48"/>
    </row>
    <row r="25" spans="1:6" ht="24.95" customHeight="1">
      <c r="A25" s="587">
        <v>19</v>
      </c>
      <c r="B25" s="1026" t="s">
        <v>380</v>
      </c>
      <c r="C25" s="1019"/>
      <c r="D25" s="48"/>
      <c r="E25" s="477">
        <v>445083</v>
      </c>
      <c r="F25" s="48"/>
    </row>
    <row r="26" spans="1:6" ht="24.95" customHeight="1">
      <c r="A26" s="587">
        <v>20</v>
      </c>
      <c r="B26" s="997" t="s">
        <v>381</v>
      </c>
      <c r="C26" s="1019"/>
      <c r="D26" s="52"/>
      <c r="E26" s="489"/>
      <c r="F26" s="48"/>
    </row>
    <row r="27" spans="1:6" ht="24.95" customHeight="1" thickBot="1">
      <c r="A27" s="587">
        <v>21</v>
      </c>
      <c r="B27" s="791" t="s">
        <v>70</v>
      </c>
      <c r="C27" s="792" t="s">
        <v>69</v>
      </c>
      <c r="D27" s="793"/>
      <c r="E27" s="476">
        <f>SUM(E9,E10,E11,E12,E13,E14,E17,E18,E19,E22,E23,E24,E25,E26)</f>
        <v>0</v>
      </c>
      <c r="F27" s="794"/>
    </row>
    <row r="28" spans="1:6" s="153" customFormat="1" ht="27.75" customHeight="1" thickTop="1">
      <c r="A28" s="60"/>
      <c r="B28" s="1029" t="s">
        <v>509</v>
      </c>
      <c r="C28" s="1030"/>
      <c r="D28" s="1030"/>
      <c r="E28" s="1030"/>
      <c r="F28" s="1030"/>
    </row>
    <row r="29" spans="1:6" ht="12.75" customHeight="1">
      <c r="A29" s="60"/>
      <c r="B29" s="50"/>
      <c r="C29" s="50"/>
      <c r="D29" s="50"/>
      <c r="E29" s="50"/>
      <c r="F29" s="50"/>
    </row>
    <row r="30" spans="1:6" s="43" customFormat="1">
      <c r="A30" s="589"/>
      <c r="B30" s="959" t="s">
        <v>54</v>
      </c>
      <c r="C30" s="1020"/>
      <c r="D30" s="42"/>
      <c r="E30" s="42"/>
      <c r="F30" s="42"/>
    </row>
    <row r="31" spans="1:6" s="43" customFormat="1" ht="12" customHeight="1">
      <c r="A31" s="590"/>
      <c r="B31" s="959" t="s">
        <v>26</v>
      </c>
      <c r="C31" s="1025"/>
      <c r="D31" s="1015" t="s">
        <v>2</v>
      </c>
      <c r="E31" s="1016"/>
      <c r="F31" s="64"/>
    </row>
    <row r="32" spans="1:6" s="43" customFormat="1">
      <c r="A32" s="10"/>
      <c r="B32" s="152"/>
      <c r="C32" s="2"/>
      <c r="D32" s="2"/>
      <c r="E32" s="152"/>
    </row>
    <row r="33" spans="1:6" s="43" customFormat="1">
      <c r="A33" s="10"/>
      <c r="B33" s="152"/>
      <c r="C33" s="2"/>
      <c r="D33" s="2"/>
      <c r="E33" s="152"/>
    </row>
    <row r="34" spans="1:6" s="43" customFormat="1">
      <c r="A34" s="10"/>
      <c r="B34" s="152"/>
      <c r="C34" s="2"/>
      <c r="D34" s="2"/>
      <c r="E34" s="152"/>
    </row>
    <row r="35" spans="1:6" s="43" customFormat="1">
      <c r="A35" s="10"/>
      <c r="B35" s="152"/>
      <c r="C35" s="2"/>
      <c r="D35" s="2"/>
      <c r="E35" s="152"/>
    </row>
    <row r="36" spans="1:6" s="43" customFormat="1">
      <c r="A36" s="10"/>
      <c r="B36" s="152"/>
      <c r="C36" s="2"/>
      <c r="D36" s="2"/>
      <c r="E36" s="152"/>
    </row>
    <row r="37" spans="1:6" s="43" customFormat="1">
      <c r="A37" s="10"/>
      <c r="B37" s="152"/>
      <c r="C37" s="2"/>
      <c r="D37" s="2"/>
      <c r="E37" s="152"/>
    </row>
    <row r="38" spans="1:6" s="43" customFormat="1">
      <c r="A38" s="10"/>
      <c r="B38" s="152"/>
      <c r="C38" s="2"/>
      <c r="D38" s="2"/>
      <c r="E38" s="152"/>
    </row>
    <row r="39" spans="1:6">
      <c r="E39" s="147"/>
      <c r="F39" s="42"/>
    </row>
    <row r="40" spans="1:6">
      <c r="E40" s="147"/>
      <c r="F40" s="42"/>
    </row>
    <row r="41" spans="1:6">
      <c r="E41" s="147"/>
      <c r="F41" s="42"/>
    </row>
    <row r="42" spans="1:6">
      <c r="E42" s="147"/>
      <c r="F42" s="42"/>
    </row>
    <row r="43" spans="1:6">
      <c r="E43" s="147"/>
      <c r="F43" s="42"/>
    </row>
    <row r="44" spans="1:6">
      <c r="E44" s="147"/>
      <c r="F44" s="42"/>
    </row>
    <row r="45" spans="1:6">
      <c r="E45" s="147"/>
      <c r="F45" s="42"/>
    </row>
    <row r="46" spans="1:6">
      <c r="E46" s="147"/>
      <c r="F46" s="42"/>
    </row>
    <row r="47" spans="1:6">
      <c r="E47" s="147"/>
      <c r="F47" s="42"/>
    </row>
    <row r="48" spans="1:6">
      <c r="E48" s="147" t="s">
        <v>1</v>
      </c>
      <c r="F48" s="42"/>
    </row>
    <row r="49" spans="5:6">
      <c r="E49" s="147" t="s">
        <v>0</v>
      </c>
      <c r="F49" s="42"/>
    </row>
    <row r="50" spans="5:6">
      <c r="E50" s="147"/>
      <c r="F50" s="42"/>
    </row>
    <row r="51" spans="5:6">
      <c r="E51" s="147"/>
      <c r="F51" s="42"/>
    </row>
    <row r="52" spans="5:6">
      <c r="E52" s="147"/>
      <c r="F52" s="42"/>
    </row>
    <row r="53" spans="5:6">
      <c r="E53" s="147"/>
      <c r="F53" s="42"/>
    </row>
    <row r="54" spans="5:6">
      <c r="E54" s="147"/>
      <c r="F54" s="42"/>
    </row>
    <row r="55" spans="5:6">
      <c r="E55" s="147"/>
      <c r="F55" s="42"/>
    </row>
    <row r="56" spans="5:6">
      <c r="E56" s="147"/>
      <c r="F56" s="42"/>
    </row>
    <row r="57" spans="5:6">
      <c r="E57" s="147"/>
      <c r="F57" s="42"/>
    </row>
    <row r="58" spans="5:6">
      <c r="E58" s="147"/>
      <c r="F58" s="42"/>
    </row>
    <row r="59" spans="5:6">
      <c r="E59" s="147"/>
      <c r="F59" s="42"/>
    </row>
    <row r="60" spans="5:6">
      <c r="E60" s="147"/>
      <c r="F60" s="42"/>
    </row>
    <row r="61" spans="5:6">
      <c r="F61" s="42"/>
    </row>
    <row r="62" spans="5:6">
      <c r="F62" s="42"/>
    </row>
    <row r="63" spans="5:6">
      <c r="E63" s="147"/>
      <c r="F63" s="42"/>
    </row>
    <row r="64" spans="5:6">
      <c r="E64" s="147"/>
      <c r="F64" s="42"/>
    </row>
    <row r="65" spans="5:6">
      <c r="E65" s="147"/>
      <c r="F65" s="42"/>
    </row>
    <row r="66" spans="5:6">
      <c r="E66" s="147"/>
      <c r="F66" s="42"/>
    </row>
    <row r="67" spans="5:6">
      <c r="E67" s="147"/>
      <c r="F67" s="42"/>
    </row>
    <row r="68" spans="5:6">
      <c r="E68" s="147"/>
      <c r="F68" s="42"/>
    </row>
    <row r="69" spans="5:6">
      <c r="E69" s="147"/>
      <c r="F69" s="42"/>
    </row>
    <row r="70" spans="5:6">
      <c r="E70" s="147"/>
      <c r="F70" s="42"/>
    </row>
  </sheetData>
  <sheetProtection password="C830" sheet="1" objects="1" scenarios="1"/>
  <mergeCells count="30">
    <mergeCell ref="B28:F28"/>
    <mergeCell ref="B14:C14"/>
    <mergeCell ref="B15:C15"/>
    <mergeCell ref="B17:C17"/>
    <mergeCell ref="B22:C22"/>
    <mergeCell ref="B23:C23"/>
    <mergeCell ref="B25:C25"/>
    <mergeCell ref="B13:C13"/>
    <mergeCell ref="B26:C26"/>
    <mergeCell ref="B18:C18"/>
    <mergeCell ref="B19:C19"/>
    <mergeCell ref="B20:C20"/>
    <mergeCell ref="B21:C21"/>
    <mergeCell ref="B16:C16"/>
    <mergeCell ref="C1:D1"/>
    <mergeCell ref="D31:E31"/>
    <mergeCell ref="C2:E2"/>
    <mergeCell ref="B3:E3"/>
    <mergeCell ref="B4:E4"/>
    <mergeCell ref="B5:E5"/>
    <mergeCell ref="A6:F6"/>
    <mergeCell ref="B24:C24"/>
    <mergeCell ref="B30:C30"/>
    <mergeCell ref="B7:E7"/>
    <mergeCell ref="B8:C8"/>
    <mergeCell ref="B9:C9"/>
    <mergeCell ref="B10:C10"/>
    <mergeCell ref="B31:C31"/>
    <mergeCell ref="B11:C11"/>
    <mergeCell ref="B12:C12"/>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Drop Down 2">
              <controlPr defaultSize="0" autoLine="0" autoPict="0">
                <anchor>
                  <from>
                    <xdr:col>2</xdr:col>
                    <xdr:colOff>3476625</xdr:colOff>
                    <xdr:row>28</xdr:row>
                    <xdr:rowOff>123825</xdr:rowOff>
                  </from>
                  <to>
                    <xdr:col>5</xdr:col>
                    <xdr:colOff>0</xdr:colOff>
                    <xdr:row>29</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6FA216EC-BF23-4DE1-BF8C-1E7F559907DA}">
            <xm:f>'Page 4 '!$F$28</xm:f>
            <x14:dxf>
              <font>
                <color rgb="FF9C0006"/>
              </font>
              <fill>
                <patternFill>
                  <bgColor rgb="FFFFC7CE"/>
                </patternFill>
              </fill>
            </x14:dxf>
          </x14:cfRule>
          <x14:cfRule type="cellIs" priority="2" operator="greaterThan" id="{935208EA-AF0E-4D3D-84FA-DD6BE34B76E9}">
            <xm:f>'Page 4 '!$F$28</xm:f>
            <x14:dxf>
              <font>
                <color rgb="FF9C0006"/>
              </font>
              <fill>
                <patternFill>
                  <bgColor rgb="FFFFC7CE"/>
                </patternFill>
              </fill>
            </x14:dxf>
          </x14:cfRule>
          <xm:sqref>E27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46"/>
  <sheetViews>
    <sheetView showGridLines="0" view="pageBreakPreview" zoomScaleNormal="100" zoomScaleSheetLayoutView="100" workbookViewId="0">
      <selection activeCell="B8" sqref="B8"/>
    </sheetView>
  </sheetViews>
  <sheetFormatPr defaultColWidth="18.5703125" defaultRowHeight="15"/>
  <cols>
    <col min="1" max="1" width="4.140625" style="587" customWidth="1"/>
    <col min="2" max="2" width="41.7109375" style="160" customWidth="1"/>
    <col min="3" max="3" width="17.7109375" style="160" customWidth="1"/>
    <col min="4" max="4" width="16.85546875" style="88" customWidth="1"/>
    <col min="5" max="5" width="17.140625" style="88" customWidth="1"/>
    <col min="6" max="6" width="18.7109375" style="88" customWidth="1"/>
    <col min="7" max="7" width="1.7109375" style="88" customWidth="1"/>
    <col min="8" max="8" width="3.28515625" style="53" customWidth="1"/>
    <col min="9" max="9" width="3.140625" style="53" customWidth="1"/>
    <col min="10" max="247" width="9.140625" style="88" customWidth="1"/>
    <col min="248" max="248" width="3.28515625" style="88" bestFit="1" customWidth="1"/>
    <col min="249" max="249" width="2.7109375" style="88" customWidth="1"/>
    <col min="250" max="250" width="14.7109375" style="88" customWidth="1"/>
    <col min="251" max="16384" width="18.5703125" style="88"/>
  </cols>
  <sheetData>
    <row r="1" spans="1:14">
      <c r="B1" s="1034" t="s">
        <v>537</v>
      </c>
      <c r="C1" s="1034"/>
      <c r="D1" s="1034"/>
      <c r="E1" s="1034"/>
      <c r="F1" s="1034"/>
      <c r="H1" s="63">
        <v>2</v>
      </c>
      <c r="I1" s="63">
        <v>1</v>
      </c>
      <c r="J1" s="62"/>
    </row>
    <row r="2" spans="1:14" ht="9.9499999999999993" customHeight="1">
      <c r="B2" s="1033"/>
      <c r="C2" s="1033"/>
      <c r="D2" s="1033"/>
      <c r="E2" s="1033"/>
      <c r="F2" s="1033"/>
      <c r="H2" s="1041" t="s">
        <v>89</v>
      </c>
      <c r="I2" s="1042" t="s">
        <v>46</v>
      </c>
    </row>
    <row r="3" spans="1:14" ht="54.75" customHeight="1">
      <c r="B3" s="1005" t="s">
        <v>538</v>
      </c>
      <c r="C3" s="1005"/>
      <c r="D3" s="1005"/>
      <c r="E3" s="1005"/>
      <c r="F3" s="1005"/>
      <c r="H3" s="1041"/>
      <c r="I3" s="1042"/>
    </row>
    <row r="4" spans="1:14" ht="9.9499999999999993" customHeight="1">
      <c r="B4" s="1043" t="s">
        <v>5</v>
      </c>
      <c r="C4" s="1043"/>
      <c r="D4" s="1043"/>
      <c r="E4" s="1043"/>
      <c r="F4" s="1043"/>
      <c r="H4" s="1041"/>
      <c r="I4" s="1042"/>
      <c r="J4" s="61"/>
      <c r="K4" s="61"/>
      <c r="L4" s="61"/>
      <c r="M4" s="61"/>
      <c r="N4" s="61"/>
    </row>
    <row r="5" spans="1:14" s="160" customFormat="1">
      <c r="A5" s="60"/>
      <c r="B5" s="1047" t="s">
        <v>88</v>
      </c>
      <c r="C5" s="1044" t="s">
        <v>87</v>
      </c>
      <c r="D5" s="1045"/>
      <c r="E5" s="1045"/>
      <c r="F5" s="1046"/>
      <c r="H5" s="1041"/>
      <c r="I5" s="1042"/>
    </row>
    <row r="6" spans="1:14" s="160" customFormat="1" ht="44.25" customHeight="1">
      <c r="A6" s="60"/>
      <c r="B6" s="1048"/>
      <c r="C6" s="803" t="s">
        <v>86</v>
      </c>
      <c r="D6" s="803" t="s">
        <v>85</v>
      </c>
      <c r="E6" s="803" t="s">
        <v>84</v>
      </c>
      <c r="F6" s="804" t="s">
        <v>83</v>
      </c>
      <c r="H6" s="1038" t="str">
        <f>IF(Cover!A1&gt;0, Cover!A1, "")</f>
        <v>EMC of St. Charles County, LLC</v>
      </c>
      <c r="I6" s="1042"/>
    </row>
    <row r="7" spans="1:14" ht="26.25" customHeight="1">
      <c r="A7" s="60">
        <v>3</v>
      </c>
      <c r="B7" s="805" t="s">
        <v>759</v>
      </c>
      <c r="C7" s="806"/>
      <c r="D7" s="806"/>
      <c r="E7" s="806"/>
      <c r="F7" s="806"/>
      <c r="H7" s="1039"/>
      <c r="I7" s="1042"/>
    </row>
    <row r="8" spans="1:14" ht="26.25" customHeight="1">
      <c r="A8" s="60">
        <v>4</v>
      </c>
      <c r="B8" s="807"/>
      <c r="C8" s="620"/>
      <c r="D8" s="620"/>
      <c r="E8" s="620"/>
      <c r="F8" s="620"/>
      <c r="H8" s="1039"/>
      <c r="I8" s="1042"/>
    </row>
    <row r="9" spans="1:14" ht="26.25" customHeight="1">
      <c r="A9" s="60">
        <v>5</v>
      </c>
      <c r="B9" s="807"/>
      <c r="C9" s="620"/>
      <c r="D9" s="620"/>
      <c r="E9" s="620"/>
      <c r="F9" s="620"/>
      <c r="H9" s="1039"/>
      <c r="I9" s="1042"/>
    </row>
    <row r="10" spans="1:14" ht="26.25" customHeight="1">
      <c r="A10" s="60">
        <v>6</v>
      </c>
      <c r="B10" s="807"/>
      <c r="C10" s="621"/>
      <c r="D10" s="621"/>
      <c r="E10" s="621"/>
      <c r="F10" s="620"/>
      <c r="H10" s="1039"/>
      <c r="I10" s="1042"/>
    </row>
    <row r="11" spans="1:14" ht="26.25" customHeight="1">
      <c r="A11" s="60">
        <v>7</v>
      </c>
      <c r="B11" s="807"/>
      <c r="C11" s="621"/>
      <c r="D11" s="621"/>
      <c r="E11" s="621"/>
      <c r="F11" s="620"/>
      <c r="H11" s="1039"/>
      <c r="I11" s="1042"/>
    </row>
    <row r="12" spans="1:14" ht="26.25" customHeight="1">
      <c r="A12" s="60">
        <v>8</v>
      </c>
      <c r="B12" s="807"/>
      <c r="C12" s="621"/>
      <c r="D12" s="621"/>
      <c r="E12" s="621"/>
      <c r="F12" s="620"/>
      <c r="H12" s="1039"/>
      <c r="I12" s="1042"/>
    </row>
    <row r="13" spans="1:14" ht="26.25" customHeight="1">
      <c r="A13" s="60">
        <v>9</v>
      </c>
      <c r="B13" s="807"/>
      <c r="C13" s="621"/>
      <c r="D13" s="621"/>
      <c r="E13" s="621"/>
      <c r="F13" s="620"/>
      <c r="H13" s="1039"/>
      <c r="I13" s="1042"/>
    </row>
    <row r="14" spans="1:14" ht="26.25" customHeight="1">
      <c r="A14" s="60">
        <v>10</v>
      </c>
      <c r="B14" s="807"/>
      <c r="C14" s="621"/>
      <c r="D14" s="621"/>
      <c r="E14" s="621"/>
      <c r="F14" s="620"/>
      <c r="H14" s="1039"/>
      <c r="I14" s="1042"/>
    </row>
    <row r="15" spans="1:14" ht="26.25" customHeight="1">
      <c r="A15" s="60">
        <v>11</v>
      </c>
      <c r="B15" s="807"/>
      <c r="C15" s="621"/>
      <c r="D15" s="621"/>
      <c r="E15" s="621"/>
      <c r="F15" s="620"/>
      <c r="H15" s="1039"/>
      <c r="I15" s="1042"/>
    </row>
    <row r="16" spans="1:14" ht="26.25" customHeight="1">
      <c r="A16" s="60">
        <v>12</v>
      </c>
      <c r="B16" s="807"/>
      <c r="C16" s="621"/>
      <c r="D16" s="621"/>
      <c r="E16" s="621"/>
      <c r="F16" s="620"/>
      <c r="H16" s="1039"/>
      <c r="I16" s="1042"/>
    </row>
    <row r="17" spans="1:9" ht="26.25" customHeight="1">
      <c r="A17" s="60">
        <v>13</v>
      </c>
      <c r="B17" s="807"/>
      <c r="C17" s="621"/>
      <c r="D17" s="621"/>
      <c r="E17" s="621"/>
      <c r="F17" s="620"/>
      <c r="H17" s="1039"/>
      <c r="I17" s="1042"/>
    </row>
    <row r="18" spans="1:9" ht="26.25" customHeight="1">
      <c r="A18" s="60">
        <v>14</v>
      </c>
      <c r="B18" s="807"/>
      <c r="C18" s="621"/>
      <c r="D18" s="621"/>
      <c r="E18" s="621"/>
      <c r="F18" s="620"/>
      <c r="H18" s="1039"/>
      <c r="I18" s="1042"/>
    </row>
    <row r="19" spans="1:9" ht="26.25" customHeight="1">
      <c r="A19" s="587">
        <v>15</v>
      </c>
      <c r="B19" s="807"/>
      <c r="C19" s="621"/>
      <c r="D19" s="621"/>
      <c r="E19" s="621"/>
      <c r="F19" s="620"/>
      <c r="H19" s="1039"/>
      <c r="I19" s="1042"/>
    </row>
    <row r="20" spans="1:9" ht="26.25" customHeight="1">
      <c r="A20" s="60">
        <v>16</v>
      </c>
      <c r="B20" s="807"/>
      <c r="C20" s="621"/>
      <c r="D20" s="621"/>
      <c r="E20" s="621"/>
      <c r="F20" s="620"/>
      <c r="H20" s="1039"/>
      <c r="I20" s="1042"/>
    </row>
    <row r="21" spans="1:9" ht="26.25" customHeight="1">
      <c r="A21" s="587">
        <v>17</v>
      </c>
      <c r="B21" s="807"/>
      <c r="C21" s="621"/>
      <c r="D21" s="621"/>
      <c r="E21" s="621"/>
      <c r="F21" s="620"/>
      <c r="H21" s="1039"/>
      <c r="I21" s="1042"/>
    </row>
    <row r="22" spans="1:9" ht="26.25" customHeight="1">
      <c r="A22" s="587">
        <v>18</v>
      </c>
      <c r="B22" s="807"/>
      <c r="C22" s="622"/>
      <c r="D22" s="622"/>
      <c r="E22" s="622"/>
      <c r="F22" s="808"/>
      <c r="H22" s="1039"/>
      <c r="I22" s="1042"/>
    </row>
    <row r="23" spans="1:9" ht="21" customHeight="1" thickBot="1">
      <c r="A23" s="587">
        <v>19</v>
      </c>
      <c r="B23" s="809" t="s">
        <v>82</v>
      </c>
      <c r="C23" s="490">
        <f>SUM(C7:C22)</f>
        <v>0</v>
      </c>
      <c r="D23" s="490">
        <f>SUM(D7:D22)</f>
        <v>0</v>
      </c>
      <c r="E23" s="490">
        <f>SUM(E7:E22)</f>
        <v>0</v>
      </c>
      <c r="F23" s="810">
        <f>SUM(F7:F22)</f>
        <v>0</v>
      </c>
      <c r="H23" s="1039"/>
      <c r="I23" s="1042"/>
    </row>
    <row r="24" spans="1:9" ht="12" customHeight="1" thickTop="1">
      <c r="A24" s="1032" t="s">
        <v>81</v>
      </c>
      <c r="B24" s="811"/>
      <c r="C24" s="812"/>
      <c r="D24" s="813" t="s">
        <v>80</v>
      </c>
      <c r="E24" s="813" t="s">
        <v>79</v>
      </c>
      <c r="F24" s="814"/>
      <c r="H24" s="1039"/>
      <c r="I24" s="1036">
        <f>IF(Cover!D13&gt;0, Cover!D13, "")</f>
        <v>2014</v>
      </c>
    </row>
    <row r="25" spans="1:9" ht="15" customHeight="1">
      <c r="A25" s="1032"/>
      <c r="B25" s="1033"/>
      <c r="C25" s="1033"/>
      <c r="D25" s="1033"/>
      <c r="E25" s="1033"/>
      <c r="F25" s="1033"/>
      <c r="H25" s="1039"/>
      <c r="I25" s="1037"/>
    </row>
    <row r="26" spans="1:9">
      <c r="A26" s="1032"/>
      <c r="B26" s="313"/>
      <c r="C26" s="313"/>
      <c r="D26" s="313"/>
      <c r="E26" s="333"/>
      <c r="F26" s="332"/>
      <c r="G26" s="315"/>
      <c r="H26" s="1040"/>
      <c r="I26" s="1037"/>
    </row>
    <row r="27" spans="1:9" s="90" customFormat="1">
      <c r="A27" s="466"/>
      <c r="B27" s="88"/>
      <c r="C27" s="160"/>
      <c r="D27" s="88"/>
      <c r="E27" s="890" t="s">
        <v>2</v>
      </c>
      <c r="F27" s="890"/>
      <c r="G27" s="1035"/>
      <c r="H27" s="53"/>
      <c r="I27" s="53"/>
    </row>
    <row r="28" spans="1:9" s="90" customFormat="1">
      <c r="A28" s="394"/>
      <c r="B28" s="371" t="s">
        <v>26</v>
      </c>
      <c r="C28" s="160"/>
      <c r="D28" s="88"/>
      <c r="E28" s="88"/>
      <c r="F28" s="88"/>
      <c r="G28" s="88"/>
      <c r="H28" s="53"/>
      <c r="I28" s="53"/>
    </row>
    <row r="29" spans="1:9" s="90" customFormat="1">
      <c r="A29" s="10"/>
      <c r="B29" s="161"/>
      <c r="C29" s="161"/>
      <c r="E29" s="58"/>
      <c r="F29" s="57"/>
      <c r="H29" s="56"/>
      <c r="I29" s="56"/>
    </row>
    <row r="30" spans="1:9" s="90" customFormat="1">
      <c r="A30" s="10"/>
      <c r="B30" s="161"/>
      <c r="C30" s="161"/>
      <c r="E30" s="58"/>
      <c r="F30" s="57"/>
      <c r="H30" s="56"/>
      <c r="I30" s="56"/>
    </row>
    <row r="31" spans="1:9" s="90" customFormat="1">
      <c r="A31" s="10"/>
      <c r="B31" s="161"/>
      <c r="C31" s="161"/>
      <c r="E31" s="58"/>
      <c r="F31" s="57"/>
      <c r="H31" s="56"/>
      <c r="I31" s="56"/>
    </row>
    <row r="32" spans="1:9" s="90" customFormat="1">
      <c r="A32" s="10"/>
      <c r="B32" s="161"/>
      <c r="C32" s="161"/>
      <c r="E32" s="58"/>
      <c r="F32" s="57"/>
      <c r="H32" s="56"/>
      <c r="I32" s="56"/>
    </row>
    <row r="33" spans="5:6">
      <c r="E33" s="55"/>
      <c r="F33" s="54"/>
    </row>
    <row r="34" spans="5:6">
      <c r="E34" s="55"/>
      <c r="F34" s="54"/>
    </row>
    <row r="35" spans="5:6">
      <c r="E35" s="55"/>
      <c r="F35" s="54"/>
    </row>
    <row r="36" spans="5:6">
      <c r="E36" s="55"/>
      <c r="F36" s="54"/>
    </row>
    <row r="37" spans="5:6">
      <c r="E37" s="55"/>
      <c r="F37" s="54"/>
    </row>
    <row r="38" spans="5:6">
      <c r="E38" s="55"/>
      <c r="F38" s="54"/>
    </row>
    <row r="39" spans="5:6">
      <c r="E39" s="55"/>
      <c r="F39" s="54"/>
    </row>
    <row r="40" spans="5:6">
      <c r="E40" s="55"/>
      <c r="F40" s="54"/>
    </row>
    <row r="41" spans="5:6">
      <c r="E41" s="55"/>
      <c r="F41" s="54"/>
    </row>
    <row r="42" spans="5:6">
      <c r="E42" s="55" t="s">
        <v>1</v>
      </c>
      <c r="F42" s="54"/>
    </row>
    <row r="43" spans="5:6">
      <c r="E43" s="55" t="s">
        <v>0</v>
      </c>
      <c r="F43" s="54"/>
    </row>
    <row r="44" spans="5:6">
      <c r="E44" s="55"/>
      <c r="F44" s="54"/>
    </row>
    <row r="45" spans="5:6">
      <c r="E45" s="55"/>
      <c r="F45" s="54"/>
    </row>
    <row r="46" spans="5:6">
      <c r="E46" s="55"/>
      <c r="F46" s="54"/>
    </row>
  </sheetData>
  <sheetProtection password="C830" sheet="1" objects="1" scenarios="1"/>
  <mergeCells count="13">
    <mergeCell ref="I24:I26"/>
    <mergeCell ref="H6:H26"/>
    <mergeCell ref="H2:H5"/>
    <mergeCell ref="I2:I23"/>
    <mergeCell ref="B3:F3"/>
    <mergeCell ref="B4:F4"/>
    <mergeCell ref="C5:F5"/>
    <mergeCell ref="B5:B6"/>
    <mergeCell ref="A24:A26"/>
    <mergeCell ref="B25:F25"/>
    <mergeCell ref="B1:F1"/>
    <mergeCell ref="B2:F2"/>
    <mergeCell ref="E27:G27"/>
  </mergeCells>
  <printOptions horizontalCentered="1"/>
  <pageMargins left="0.5" right="0.5" top="0.75" bottom="0.35" header="0.3" footer="0.3"/>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Drop Down 2">
              <controlPr defaultSize="0" autoLine="0" autoPict="0">
                <anchor>
                  <from>
                    <xdr:col>4</xdr:col>
                    <xdr:colOff>361950</xdr:colOff>
                    <xdr:row>24</xdr:row>
                    <xdr:rowOff>95250</xdr:rowOff>
                  </from>
                  <to>
                    <xdr:col>5</xdr:col>
                    <xdr:colOff>1066800</xdr:colOff>
                    <xdr:row>25</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56"/>
  <sheetViews>
    <sheetView showGridLines="0" view="pageBreakPreview" topLeftCell="A7" zoomScaleNormal="100" zoomScaleSheetLayoutView="100" workbookViewId="0">
      <selection activeCell="B10" sqref="B10"/>
    </sheetView>
  </sheetViews>
  <sheetFormatPr defaultColWidth="3.5703125" defaultRowHeight="15"/>
  <cols>
    <col min="1" max="1" width="5.42578125" style="587" customWidth="1"/>
    <col min="2" max="2" width="45.85546875" style="153" customWidth="1"/>
    <col min="3" max="3" width="17.7109375" style="153" customWidth="1"/>
    <col min="4" max="4" width="18.42578125" style="42" customWidth="1"/>
    <col min="5" max="5" width="18.140625" style="42" customWidth="1"/>
    <col min="6" max="6" width="17.42578125" style="42" customWidth="1"/>
    <col min="7" max="7" width="1.7109375" style="42" customWidth="1"/>
    <col min="8" max="8" width="3.28515625" style="64" customWidth="1"/>
    <col min="9" max="9" width="3.140625" style="64" customWidth="1"/>
    <col min="10" max="247" width="9.140625" style="42" customWidth="1"/>
    <col min="248" max="16384" width="3.5703125" style="42"/>
  </cols>
  <sheetData>
    <row r="1" spans="1:9" s="153" customFormat="1" ht="28.5" customHeight="1">
      <c r="A1" s="587"/>
      <c r="B1" s="998" t="s">
        <v>539</v>
      </c>
      <c r="C1" s="982"/>
      <c r="D1" s="982"/>
      <c r="E1" s="982"/>
      <c r="F1" s="982"/>
      <c r="G1" s="354"/>
      <c r="H1" s="67">
        <v>2</v>
      </c>
      <c r="I1" s="67">
        <v>1</v>
      </c>
    </row>
    <row r="2" spans="1:9" ht="8.1" customHeight="1">
      <c r="B2" s="147"/>
      <c r="F2" s="59"/>
      <c r="G2" s="99"/>
      <c r="H2" s="1050" t="s">
        <v>89</v>
      </c>
      <c r="I2" s="1042" t="s">
        <v>46</v>
      </c>
    </row>
    <row r="3" spans="1:9" ht="67.5" customHeight="1">
      <c r="B3" s="1051" t="s">
        <v>640</v>
      </c>
      <c r="C3" s="1052"/>
      <c r="D3" s="1052"/>
      <c r="E3" s="1052"/>
      <c r="F3" s="1052"/>
      <c r="G3" s="99"/>
      <c r="H3" s="1050"/>
      <c r="I3" s="1042"/>
    </row>
    <row r="4" spans="1:9" ht="8.1" customHeight="1">
      <c r="G4" s="99"/>
      <c r="H4" s="1050"/>
      <c r="I4" s="1042"/>
    </row>
    <row r="5" spans="1:9">
      <c r="A5" s="60"/>
      <c r="B5" s="1059" t="s">
        <v>98</v>
      </c>
      <c r="C5" s="1053" t="s">
        <v>97</v>
      </c>
      <c r="D5" s="1054"/>
      <c r="E5" s="1054"/>
      <c r="F5" s="1055"/>
      <c r="G5" s="99"/>
      <c r="H5" s="1050"/>
      <c r="I5" s="1042"/>
    </row>
    <row r="6" spans="1:9">
      <c r="A6" s="60"/>
      <c r="B6" s="1060"/>
      <c r="C6" s="1057" t="s">
        <v>96</v>
      </c>
      <c r="D6" s="1022"/>
      <c r="E6" s="1057" t="s">
        <v>95</v>
      </c>
      <c r="F6" s="1058"/>
      <c r="G6" s="99"/>
      <c r="H6" s="1038" t="str">
        <f>IF(Cover!A1&gt;0, Cover!A1, "")</f>
        <v>EMC of St. Charles County, LLC</v>
      </c>
      <c r="I6" s="1042"/>
    </row>
    <row r="7" spans="1:9" ht="38.25" customHeight="1">
      <c r="B7" s="1061"/>
      <c r="C7" s="815" t="s">
        <v>94</v>
      </c>
      <c r="D7" s="815" t="s">
        <v>93</v>
      </c>
      <c r="E7" s="815" t="s">
        <v>92</v>
      </c>
      <c r="F7" s="816" t="s">
        <v>91</v>
      </c>
      <c r="G7" s="99"/>
      <c r="H7" s="1039"/>
      <c r="I7" s="1042"/>
    </row>
    <row r="8" spans="1:9" ht="21" customHeight="1">
      <c r="A8" s="587">
        <v>3</v>
      </c>
      <c r="B8" s="817"/>
      <c r="C8" s="492"/>
      <c r="D8" s="492"/>
      <c r="E8" s="492"/>
      <c r="F8" s="818"/>
      <c r="G8" s="99"/>
      <c r="H8" s="1039"/>
      <c r="I8" s="1042"/>
    </row>
    <row r="9" spans="1:9" ht="21" customHeight="1">
      <c r="A9" s="587">
        <v>4</v>
      </c>
      <c r="B9" s="817" t="s">
        <v>774</v>
      </c>
      <c r="C9" s="478"/>
      <c r="D9" s="478"/>
      <c r="E9" s="478">
        <v>27600</v>
      </c>
      <c r="F9" s="652"/>
      <c r="G9" s="99"/>
      <c r="H9" s="1039"/>
      <c r="I9" s="1042"/>
    </row>
    <row r="10" spans="1:9" ht="21" customHeight="1">
      <c r="A10" s="587">
        <v>5</v>
      </c>
      <c r="B10" s="819"/>
      <c r="C10" s="478"/>
      <c r="D10" s="478"/>
      <c r="E10" s="478"/>
      <c r="F10" s="652"/>
      <c r="G10" s="99"/>
      <c r="H10" s="1039"/>
      <c r="I10" s="1042"/>
    </row>
    <row r="11" spans="1:9" ht="21" customHeight="1">
      <c r="A11" s="587">
        <v>6</v>
      </c>
      <c r="B11" s="819"/>
      <c r="C11" s="478"/>
      <c r="D11" s="478"/>
      <c r="E11" s="478"/>
      <c r="F11" s="652"/>
      <c r="G11" s="99"/>
      <c r="H11" s="1039"/>
      <c r="I11" s="1042"/>
    </row>
    <row r="12" spans="1:9" ht="21" customHeight="1">
      <c r="A12" s="587">
        <v>7</v>
      </c>
      <c r="B12" s="819"/>
      <c r="C12" s="478"/>
      <c r="D12" s="478"/>
      <c r="E12" s="478"/>
      <c r="F12" s="652"/>
      <c r="G12" s="99"/>
      <c r="H12" s="1039"/>
      <c r="I12" s="1042"/>
    </row>
    <row r="13" spans="1:9" ht="21" customHeight="1">
      <c r="A13" s="587">
        <v>8</v>
      </c>
      <c r="B13" s="819"/>
      <c r="C13" s="478"/>
      <c r="D13" s="478"/>
      <c r="E13" s="478"/>
      <c r="F13" s="652"/>
      <c r="G13" s="99"/>
      <c r="H13" s="1039"/>
      <c r="I13" s="1042"/>
    </row>
    <row r="14" spans="1:9" ht="21" customHeight="1">
      <c r="A14" s="587">
        <v>9</v>
      </c>
      <c r="B14" s="819"/>
      <c r="C14" s="478"/>
      <c r="D14" s="478"/>
      <c r="E14" s="478"/>
      <c r="F14" s="652"/>
      <c r="G14" s="99"/>
      <c r="H14" s="1039"/>
      <c r="I14" s="1042"/>
    </row>
    <row r="15" spans="1:9" ht="21" customHeight="1">
      <c r="A15" s="587">
        <v>10</v>
      </c>
      <c r="B15" s="819"/>
      <c r="C15" s="478"/>
      <c r="D15" s="478"/>
      <c r="E15" s="478"/>
      <c r="F15" s="652"/>
      <c r="G15" s="99"/>
      <c r="H15" s="1039"/>
      <c r="I15" s="1042"/>
    </row>
    <row r="16" spans="1:9" ht="21" customHeight="1">
      <c r="A16" s="587">
        <v>11</v>
      </c>
      <c r="B16" s="819"/>
      <c r="C16" s="478"/>
      <c r="D16" s="478"/>
      <c r="E16" s="478"/>
      <c r="F16" s="652"/>
      <c r="G16" s="99"/>
      <c r="H16" s="1039"/>
      <c r="I16" s="1042"/>
    </row>
    <row r="17" spans="1:9" ht="21" customHeight="1">
      <c r="A17" s="587">
        <v>12</v>
      </c>
      <c r="B17" s="819"/>
      <c r="C17" s="478"/>
      <c r="D17" s="478"/>
      <c r="E17" s="478"/>
      <c r="F17" s="652"/>
      <c r="G17" s="99"/>
      <c r="H17" s="1039"/>
      <c r="I17" s="1042"/>
    </row>
    <row r="18" spans="1:9" ht="21" customHeight="1">
      <c r="A18" s="587">
        <v>13</v>
      </c>
      <c r="B18" s="819"/>
      <c r="C18" s="478"/>
      <c r="D18" s="478"/>
      <c r="E18" s="478"/>
      <c r="F18" s="652"/>
      <c r="G18" s="99"/>
      <c r="H18" s="1039"/>
      <c r="I18" s="1042"/>
    </row>
    <row r="19" spans="1:9" ht="21" customHeight="1">
      <c r="A19" s="587">
        <v>14</v>
      </c>
      <c r="B19" s="819"/>
      <c r="C19" s="478"/>
      <c r="D19" s="478"/>
      <c r="E19" s="478"/>
      <c r="F19" s="652"/>
      <c r="G19" s="99"/>
      <c r="H19" s="1039"/>
      <c r="I19" s="1042"/>
    </row>
    <row r="20" spans="1:9" ht="21" customHeight="1">
      <c r="A20" s="587">
        <v>15</v>
      </c>
      <c r="B20" s="819"/>
      <c r="C20" s="478"/>
      <c r="D20" s="478"/>
      <c r="E20" s="478"/>
      <c r="F20" s="652"/>
      <c r="G20" s="99"/>
      <c r="H20" s="1039"/>
      <c r="I20" s="1042"/>
    </row>
    <row r="21" spans="1:9" ht="21" customHeight="1">
      <c r="A21" s="587">
        <v>16</v>
      </c>
      <c r="B21" s="819"/>
      <c r="C21" s="478"/>
      <c r="D21" s="478"/>
      <c r="E21" s="478"/>
      <c r="F21" s="652"/>
      <c r="G21" s="99"/>
      <c r="H21" s="1039"/>
      <c r="I21" s="1042"/>
    </row>
    <row r="22" spans="1:9" ht="21" customHeight="1">
      <c r="A22" s="587">
        <v>17</v>
      </c>
      <c r="B22" s="819"/>
      <c r="C22" s="478"/>
      <c r="D22" s="478"/>
      <c r="E22" s="478"/>
      <c r="F22" s="652"/>
      <c r="G22" s="99"/>
      <c r="H22" s="1039"/>
      <c r="I22" s="1042"/>
    </row>
    <row r="23" spans="1:9" ht="21" customHeight="1">
      <c r="A23" s="587">
        <v>18</v>
      </c>
      <c r="B23" s="819"/>
      <c r="C23" s="491"/>
      <c r="D23" s="491"/>
      <c r="E23" s="491"/>
      <c r="F23" s="820"/>
      <c r="G23" s="99"/>
      <c r="H23" s="1039"/>
      <c r="I23" s="1042"/>
    </row>
    <row r="24" spans="1:9" ht="21.95" customHeight="1" thickBot="1">
      <c r="A24" s="587">
        <v>19</v>
      </c>
      <c r="B24" s="821" t="s">
        <v>82</v>
      </c>
      <c r="C24" s="490">
        <f>SUM(C8:C23)</f>
        <v>0</v>
      </c>
      <c r="D24" s="490">
        <f>SUM(D8:D23)</f>
        <v>0</v>
      </c>
      <c r="E24" s="490">
        <f>SUM(E8:E23)</f>
        <v>27600</v>
      </c>
      <c r="F24" s="810">
        <f>SUM(F8:F23)</f>
        <v>0</v>
      </c>
      <c r="G24" s="99"/>
      <c r="H24" s="1039"/>
      <c r="I24" s="1042"/>
    </row>
    <row r="25" spans="1:9" ht="16.5" customHeight="1" thickTop="1">
      <c r="A25" s="1049" t="s">
        <v>90</v>
      </c>
      <c r="B25" s="822"/>
      <c r="C25" s="823" t="s">
        <v>80</v>
      </c>
      <c r="D25" s="824"/>
      <c r="E25" s="823" t="s">
        <v>79</v>
      </c>
      <c r="F25" s="825"/>
      <c r="G25" s="99"/>
      <c r="H25" s="1039"/>
      <c r="I25" s="1036">
        <f>IF(Cover!D13&gt;0,Cover!D13,"")</f>
        <v>2014</v>
      </c>
    </row>
    <row r="26" spans="1:9" ht="12" customHeight="1">
      <c r="A26" s="1049"/>
      <c r="B26" s="1056"/>
      <c r="C26" s="1056"/>
      <c r="D26" s="1056"/>
      <c r="E26" s="1056"/>
      <c r="F26" s="1056"/>
      <c r="G26" s="99"/>
      <c r="H26" s="1039"/>
      <c r="I26" s="1062"/>
    </row>
    <row r="27" spans="1:9" ht="18" customHeight="1">
      <c r="A27" s="1049"/>
      <c r="B27" s="66"/>
      <c r="C27" s="66"/>
      <c r="D27" s="66"/>
      <c r="E27" s="99"/>
      <c r="F27" s="332"/>
      <c r="G27" s="315"/>
      <c r="H27" s="42"/>
      <c r="I27" s="42"/>
    </row>
    <row r="28" spans="1:9" s="43" customFormat="1">
      <c r="A28" s="394"/>
      <c r="B28" s="371" t="s">
        <v>26</v>
      </c>
      <c r="C28" s="153"/>
      <c r="D28" s="42"/>
      <c r="E28" s="992" t="s">
        <v>2</v>
      </c>
      <c r="F28" s="992"/>
      <c r="G28" s="885"/>
      <c r="H28" s="64"/>
      <c r="I28" s="64"/>
    </row>
    <row r="29" spans="1:9" s="43" customFormat="1">
      <c r="A29" s="10"/>
      <c r="B29" s="83"/>
      <c r="C29" s="83"/>
      <c r="H29" s="44"/>
      <c r="I29" s="44"/>
    </row>
    <row r="30" spans="1:9" s="43" customFormat="1">
      <c r="A30" s="10"/>
      <c r="B30" s="83"/>
      <c r="C30" s="83"/>
      <c r="E30" s="2"/>
      <c r="F30" s="152"/>
      <c r="H30" s="44"/>
      <c r="I30" s="44"/>
    </row>
    <row r="31" spans="1:9" s="43" customFormat="1">
      <c r="A31" s="10"/>
      <c r="B31" s="83"/>
      <c r="C31" s="83"/>
      <c r="E31" s="2"/>
      <c r="F31" s="152"/>
      <c r="H31" s="44"/>
      <c r="I31" s="44"/>
    </row>
    <row r="32" spans="1:9" s="43" customFormat="1">
      <c r="A32" s="10"/>
      <c r="B32" s="83"/>
      <c r="C32" s="83"/>
      <c r="E32" s="2"/>
      <c r="F32" s="152"/>
      <c r="H32" s="44"/>
      <c r="I32" s="44"/>
    </row>
    <row r="33" spans="1:9" s="43" customFormat="1">
      <c r="A33" s="10"/>
      <c r="B33" s="83"/>
      <c r="C33" s="83"/>
      <c r="E33" s="2"/>
      <c r="F33" s="152"/>
      <c r="H33" s="44"/>
      <c r="I33" s="44"/>
    </row>
    <row r="34" spans="1:9">
      <c r="E34" s="3"/>
      <c r="F34" s="147"/>
    </row>
    <row r="35" spans="1:9">
      <c r="E35" s="3"/>
      <c r="F35" s="147"/>
    </row>
    <row r="36" spans="1:9">
      <c r="E36" s="3"/>
      <c r="F36" s="147"/>
    </row>
    <row r="37" spans="1:9">
      <c r="E37" s="3"/>
      <c r="F37" s="147"/>
    </row>
    <row r="38" spans="1:9">
      <c r="E38" s="3"/>
      <c r="F38" s="147"/>
    </row>
    <row r="39" spans="1:9">
      <c r="E39" s="3"/>
      <c r="F39" s="147"/>
    </row>
    <row r="40" spans="1:9">
      <c r="E40" s="3"/>
      <c r="F40" s="147"/>
    </row>
    <row r="41" spans="1:9">
      <c r="E41" s="3"/>
      <c r="F41" s="147"/>
    </row>
    <row r="42" spans="1:9">
      <c r="E42" s="3"/>
      <c r="F42" s="147"/>
    </row>
    <row r="43" spans="1:9">
      <c r="E43" s="3" t="s">
        <v>1</v>
      </c>
      <c r="F43" s="147"/>
    </row>
    <row r="44" spans="1:9">
      <c r="E44" s="3" t="s">
        <v>0</v>
      </c>
      <c r="F44" s="147"/>
    </row>
    <row r="45" spans="1:9">
      <c r="E45" s="3"/>
      <c r="F45" s="147"/>
    </row>
    <row r="46" spans="1:9">
      <c r="E46" s="3"/>
      <c r="F46" s="147"/>
    </row>
    <row r="56" spans="8:8">
      <c r="H56" s="65"/>
    </row>
  </sheetData>
  <sheetProtection password="C830" sheet="1" objects="1" scenarios="1"/>
  <mergeCells count="13">
    <mergeCell ref="E28:G28"/>
    <mergeCell ref="A25:A27"/>
    <mergeCell ref="B1:F1"/>
    <mergeCell ref="H2:H5"/>
    <mergeCell ref="I2:I24"/>
    <mergeCell ref="B3:F3"/>
    <mergeCell ref="C5:F5"/>
    <mergeCell ref="B26:F26"/>
    <mergeCell ref="C6:D6"/>
    <mergeCell ref="E6:F6"/>
    <mergeCell ref="B5:B7"/>
    <mergeCell ref="H6:H26"/>
    <mergeCell ref="I25:I26"/>
  </mergeCells>
  <printOptions horizontalCentered="1"/>
  <pageMargins left="0.5" right="0.5" top="0.65" bottom="0.35" header="0.3" footer="0.3"/>
  <pageSetup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Drop Down 2">
              <controlPr defaultSize="0" autoLine="0" autoPict="0">
                <anchor>
                  <from>
                    <xdr:col>4</xdr:col>
                    <xdr:colOff>914400</xdr:colOff>
                    <xdr:row>26</xdr:row>
                    <xdr:rowOff>0</xdr:rowOff>
                  </from>
                  <to>
                    <xdr:col>5</xdr:col>
                    <xdr:colOff>1133475</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Cover</vt:lpstr>
      <vt:lpstr>Instructions</vt:lpstr>
      <vt:lpstr>Page 1 </vt:lpstr>
      <vt:lpstr>Page 2</vt:lpstr>
      <vt:lpstr>Page 3</vt:lpstr>
      <vt:lpstr>Page 4 </vt:lpstr>
      <vt:lpstr>Page 5 </vt:lpstr>
      <vt:lpstr>Page 6 </vt:lpstr>
      <vt:lpstr>Page 7</vt:lpstr>
      <vt:lpstr>Page 8</vt:lpstr>
      <vt:lpstr>Page 9</vt:lpstr>
      <vt:lpstr>Page W-1 </vt:lpstr>
      <vt:lpstr>Page W-2</vt:lpstr>
      <vt:lpstr>Page W-3 </vt:lpstr>
      <vt:lpstr>Page W-4 </vt:lpstr>
      <vt:lpstr>Page W-5</vt:lpstr>
      <vt:lpstr>Page W-6 Pt1</vt:lpstr>
      <vt:lpstr>Page W-6 Pt 2</vt:lpstr>
      <vt:lpstr>Page W-7</vt:lpstr>
      <vt:lpstr>Page W-8</vt:lpstr>
      <vt:lpstr>Page S-1 </vt:lpstr>
      <vt:lpstr>Page S-2 </vt:lpstr>
      <vt:lpstr>Page S-3 </vt:lpstr>
      <vt:lpstr>Page S-4</vt:lpstr>
      <vt:lpstr>Page S-5</vt:lpstr>
      <vt:lpstr>Verification Page</vt:lpstr>
      <vt:lpstr>Sheet1</vt:lpstr>
      <vt:lpstr>Sheet2</vt:lpstr>
      <vt:lpstr>Cover!Print_Area</vt:lpstr>
      <vt:lpstr>Instructions!Print_Area</vt:lpstr>
      <vt:lpstr>'Page 1 '!Print_Area</vt:lpstr>
      <vt:lpstr>'Page 2'!Print_Area</vt:lpstr>
      <vt:lpstr>'Page 3'!Print_Area</vt:lpstr>
      <vt:lpstr>'Page 4 '!Print_Area</vt:lpstr>
      <vt:lpstr>'Page 5 '!Print_Area</vt:lpstr>
      <vt:lpstr>'Page 6 '!Print_Area</vt:lpstr>
      <vt:lpstr>'Page 7'!Print_Area</vt:lpstr>
      <vt:lpstr>'Page 8'!Print_Area</vt:lpstr>
      <vt:lpstr>'Page 9'!Print_Area</vt:lpstr>
      <vt:lpstr>'Page S-1 '!Print_Area</vt:lpstr>
      <vt:lpstr>'Page S-2 '!Print_Area</vt:lpstr>
      <vt:lpstr>'Page S-3 '!Print_Area</vt:lpstr>
      <vt:lpstr>'Page S-4'!Print_Area</vt:lpstr>
      <vt:lpstr>'Page S-5'!Print_Area</vt:lpstr>
      <vt:lpstr>'Page W-1 '!Print_Area</vt:lpstr>
      <vt:lpstr>'Page W-2'!Print_Area</vt:lpstr>
      <vt:lpstr>'Page W-3 '!Print_Area</vt:lpstr>
      <vt:lpstr>'Page W-4 '!Print_Area</vt:lpstr>
      <vt:lpstr>'Page W-5'!Print_Area</vt:lpstr>
      <vt:lpstr>'Page W-6 Pt 2'!Print_Area</vt:lpstr>
      <vt:lpstr>'Page W-6 Pt1'!Print_Area</vt:lpstr>
      <vt:lpstr>'Page W-7'!Print_Area</vt:lpstr>
      <vt:lpstr>'Page W-8'!Print_Area</vt:lpstr>
      <vt:lpstr>'Verification Page'!Print_Area</vt:lpstr>
      <vt:lpstr>'Page S-4'!Print_Titles</vt:lpstr>
      <vt:lpstr>'Page W-5'!Print_Titles</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reinhs</dc:creator>
  <cp:lastModifiedBy>John R. Faford</cp:lastModifiedBy>
  <cp:lastPrinted>2015-04-01T13:59:21Z</cp:lastPrinted>
  <dcterms:created xsi:type="dcterms:W3CDTF">2013-10-31T13:48:32Z</dcterms:created>
  <dcterms:modified xsi:type="dcterms:W3CDTF">2015-04-13T18:25:18Z</dcterms:modified>
</cp:coreProperties>
</file>