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MANTLE\Testimony\EO-2023-0277 Evergy West\Surrebuttal\Schedules\"/>
    </mc:Choice>
  </mc:AlternateContent>
  <xr:revisionPtr revIDLastSave="0" documentId="13_ncr:1_{D59266AE-8643-43E6-A11C-4F362C20384B}" xr6:coauthVersionLast="47" xr6:coauthVersionMax="47" xr10:uidLastSave="{00000000-0000-0000-0000-000000000000}"/>
  <bookViews>
    <workbookView xWindow="-120" yWindow="-120" windowWidth="29040" windowHeight="15840" xr2:uid="{0A2C249D-6793-4ECE-B86D-2289B3FE12CF}"/>
  </bookViews>
  <sheets>
    <sheet name="Sheet1" sheetId="1" r:id="rId1"/>
  </sheet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G4" i="1"/>
  <c r="F4" i="1"/>
  <c r="D5" i="1"/>
  <c r="H5" i="1" s="1"/>
  <c r="D6" i="1"/>
  <c r="H6" i="1" s="1"/>
  <c r="D7" i="1"/>
  <c r="H7" i="1" s="1"/>
  <c r="D8" i="1"/>
  <c r="H8" i="1" s="1"/>
  <c r="D9" i="1"/>
  <c r="H9" i="1" s="1"/>
  <c r="J9" i="1" s="1"/>
  <c r="D10" i="1"/>
  <c r="H10" i="1" s="1"/>
  <c r="D11" i="1"/>
  <c r="H11" i="1" s="1"/>
  <c r="J11" i="1" s="1"/>
  <c r="D12" i="1"/>
  <c r="H12" i="1" s="1"/>
  <c r="D13" i="1"/>
  <c r="H13" i="1" s="1"/>
  <c r="D14" i="1"/>
  <c r="H14" i="1" s="1"/>
  <c r="D15" i="1"/>
  <c r="H15" i="1" s="1"/>
  <c r="D16" i="1"/>
  <c r="H16" i="1" s="1"/>
  <c r="D17" i="1"/>
  <c r="H17" i="1" s="1"/>
  <c r="I17" i="1" s="1"/>
  <c r="D18" i="1"/>
  <c r="H18" i="1" s="1"/>
  <c r="D19" i="1"/>
  <c r="H19" i="1" s="1"/>
  <c r="J19" i="1" s="1"/>
  <c r="D20" i="1"/>
  <c r="H20" i="1" s="1"/>
  <c r="D21" i="1"/>
  <c r="H21" i="1" s="1"/>
  <c r="D4" i="1"/>
  <c r="H4" i="1" s="1"/>
  <c r="I4" i="1" s="1"/>
  <c r="G23" i="1" l="1"/>
  <c r="F23" i="1"/>
  <c r="G25" i="1" s="1"/>
  <c r="I6" i="1"/>
  <c r="J6" i="1"/>
  <c r="I13" i="1"/>
  <c r="J13" i="1"/>
  <c r="I15" i="1"/>
  <c r="J15" i="1"/>
  <c r="I14" i="1"/>
  <c r="J14" i="1"/>
  <c r="I21" i="1"/>
  <c r="J21" i="1"/>
  <c r="J20" i="1"/>
  <c r="I20" i="1"/>
  <c r="I18" i="1"/>
  <c r="J18" i="1"/>
  <c r="I7" i="1"/>
  <c r="J7" i="1"/>
  <c r="I5" i="1"/>
  <c r="J5" i="1"/>
  <c r="J12" i="1"/>
  <c r="I12" i="1"/>
  <c r="J10" i="1"/>
  <c r="I10" i="1"/>
  <c r="J16" i="1"/>
  <c r="I16" i="1"/>
  <c r="I8" i="1"/>
  <c r="J8" i="1"/>
  <c r="J17" i="1"/>
  <c r="I19" i="1"/>
  <c r="H23" i="1"/>
  <c r="I9" i="1"/>
  <c r="J4" i="1"/>
  <c r="I11" i="1"/>
  <c r="J23" i="1" l="1"/>
  <c r="I23" i="1"/>
  <c r="G27" i="1" l="1"/>
  <c r="G28" i="1" l="1"/>
  <c r="G29" i="1"/>
</calcChain>
</file>

<file path=xl/sharedStrings.xml><?xml version="1.0" encoding="utf-8"?>
<sst xmlns="http://schemas.openxmlformats.org/spreadsheetml/2006/main" count="21" uniqueCount="19">
  <si>
    <t>ANEC</t>
  </si>
  <si>
    <t>B</t>
  </si>
  <si>
    <t>ANEC - B</t>
  </si>
  <si>
    <t>J</t>
  </si>
  <si>
    <t>J * (ANEC - B)</t>
  </si>
  <si>
    <t>Impact of a Change in Sharing Mchansim</t>
  </si>
  <si>
    <t>Total</t>
  </si>
  <si>
    <t>Actual FAC Costs</t>
  </si>
  <si>
    <t>FAC Cost Recovered in Base Rates</t>
  </si>
  <si>
    <t>Retail Jurisdictional Factor</t>
  </si>
  <si>
    <t>J*ANEC</t>
  </si>
  <si>
    <t>Retail Jurisdictional</t>
  </si>
  <si>
    <t>J*B</t>
  </si>
  <si>
    <t>Customer Responsibility</t>
  </si>
  <si>
    <t>50/50 - 95/5</t>
  </si>
  <si>
    <t>Customers paid with 95/5</t>
  </si>
  <si>
    <t>% of costs recovered by Evergy West</t>
  </si>
  <si>
    <t>Costs not recovered by Evergy West</t>
  </si>
  <si>
    <t>LMM-S-7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</si>
</sst>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4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5" fontId="0" fillId="0" borderId="0" xfId="1" applyNumberFormat="1" applyFont="1" applyBorder="1"/>
    <xf numFmtId="9" fontId="0" fillId="0" borderId="0" xfId="1" applyNumberFormat="1" applyFont="1"/>
    <xf numFmtId="17" fontId="0" fillId="0" borderId="0" xfId="0" applyNumberFormat="1"/>
    <xf numFmtId="5" fontId="0" fillId="0" borderId="0" xfId="0" applyNumberFormat="1"/>
    <xf numFmtId="5" fontId="0" fillId="0" borderId="0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C8F4-C486-4364-9C81-4F268B531CD7}">
  <dimension ref="A1:J31"/>
  <sheetViews>
    <sheetView tabSelected="1" workbookViewId="0">
      <selection activeCell="J1" sqref="J1"/>
    </sheetView>
  </sheetViews>
  <sheetFormatPr defaultRowHeight="15" x14ac:dyDescent="0.25"/>
  <cols>
    <col min="2" max="3" width="18.7109375" customWidth="1"/>
    <col min="4" max="4" width="16.140625" customWidth="1"/>
    <col min="5" max="5" width="11.7109375" customWidth="1"/>
    <col min="6" max="7" width="13.28515625" bestFit="1" customWidth="1"/>
    <col min="8" max="8" width="14.85546875" bestFit="1" customWidth="1"/>
    <col min="9" max="10" width="15.7109375" style="1" bestFit="1" customWidth="1"/>
  </cols>
  <sheetData>
    <row r="1" spans="1:10" x14ac:dyDescent="0.25">
      <c r="A1" t="s">
        <v>5</v>
      </c>
      <c r="F1" s="15" t="s">
        <v>11</v>
      </c>
      <c r="G1" s="15"/>
      <c r="J1" s="17" t="s">
        <v>18</v>
      </c>
    </row>
    <row r="2" spans="1:10" ht="45" x14ac:dyDescent="0.25">
      <c r="B2" s="11" t="s">
        <v>7</v>
      </c>
      <c r="C2" s="11" t="s">
        <v>8</v>
      </c>
      <c r="D2" s="12"/>
      <c r="E2" s="11" t="s">
        <v>9</v>
      </c>
      <c r="F2" s="11" t="s">
        <v>7</v>
      </c>
      <c r="G2" s="11" t="s">
        <v>8</v>
      </c>
      <c r="H2" s="12"/>
      <c r="I2" s="16" t="s">
        <v>13</v>
      </c>
      <c r="J2" s="16"/>
    </row>
    <row r="3" spans="1:10" x14ac:dyDescent="0.25">
      <c r="B3" s="12" t="s">
        <v>0</v>
      </c>
      <c r="C3" s="3" t="s">
        <v>1</v>
      </c>
      <c r="D3" s="3" t="s">
        <v>2</v>
      </c>
      <c r="E3" s="3" t="s">
        <v>3</v>
      </c>
      <c r="F3" s="12" t="s">
        <v>10</v>
      </c>
      <c r="G3" s="3" t="s">
        <v>12</v>
      </c>
      <c r="H3" s="3" t="s">
        <v>4</v>
      </c>
      <c r="I3" s="13">
        <v>0.95</v>
      </c>
      <c r="J3" s="13">
        <v>0.5</v>
      </c>
    </row>
    <row r="4" spans="1:10" x14ac:dyDescent="0.25">
      <c r="A4" s="8">
        <v>44348</v>
      </c>
      <c r="B4" s="9">
        <v>22714003.738239996</v>
      </c>
      <c r="C4" s="10">
        <v>18169186.223999999</v>
      </c>
      <c r="D4" s="5">
        <f>B4-C4</f>
        <v>4544817.5142399967</v>
      </c>
      <c r="E4" s="6">
        <v>0.9975462687361768</v>
      </c>
      <c r="F4" s="5">
        <f>E4*B4</f>
        <v>22658269.67714088</v>
      </c>
      <c r="G4" s="5">
        <f>E4*C4</f>
        <v>18124603.923723944</v>
      </c>
      <c r="H4" s="5">
        <f>D4*E4</f>
        <v>4533665.753416935</v>
      </c>
      <c r="I4" s="1">
        <f>H4*$I$3</f>
        <v>4306982.465746088</v>
      </c>
      <c r="J4" s="1">
        <f>H4*$J$3</f>
        <v>2266832.8767084675</v>
      </c>
    </row>
    <row r="5" spans="1:10" x14ac:dyDescent="0.25">
      <c r="A5" s="8">
        <v>44378</v>
      </c>
      <c r="B5" s="9">
        <v>27914808.570000004</v>
      </c>
      <c r="C5" s="10">
        <v>19756998.867199998</v>
      </c>
      <c r="D5" s="5">
        <f t="shared" ref="D5:D21" si="0">B5-C5</f>
        <v>8157809.7028000057</v>
      </c>
      <c r="E5" s="6">
        <v>0.99590537953607028</v>
      </c>
      <c r="F5" s="5">
        <f t="shared" ref="F5:F21" si="1">E5*B5</f>
        <v>27800508.0235826</v>
      </c>
      <c r="G5" s="5">
        <f t="shared" ref="G5:G21" si="2">E5*C5</f>
        <v>19676101.455332525</v>
      </c>
      <c r="H5" s="5">
        <f t="shared" ref="H5:H21" si="3">D5*E5</f>
        <v>8124406.5682500759</v>
      </c>
      <c r="I5" s="1">
        <f t="shared" ref="I5:I21" si="4">H5*$I$3</f>
        <v>7718186.239837572</v>
      </c>
      <c r="J5" s="1">
        <f t="shared" ref="J5:J21" si="5">H5*$J$3</f>
        <v>4062203.284125038</v>
      </c>
    </row>
    <row r="6" spans="1:10" x14ac:dyDescent="0.25">
      <c r="A6" s="8">
        <v>44409</v>
      </c>
      <c r="B6" s="9">
        <v>33432715.949999996</v>
      </c>
      <c r="C6" s="10">
        <v>20498662.576000001</v>
      </c>
      <c r="D6" s="5">
        <f t="shared" si="0"/>
        <v>12934053.373999994</v>
      </c>
      <c r="E6" s="6">
        <v>0.99763574311842185</v>
      </c>
      <c r="F6" s="5">
        <f t="shared" si="1"/>
        <v>33353672.421245359</v>
      </c>
      <c r="G6" s="5">
        <f t="shared" si="2"/>
        <v>20450198.471941546</v>
      </c>
      <c r="H6" s="5">
        <f t="shared" si="3"/>
        <v>12903473.949303815</v>
      </c>
      <c r="I6" s="1">
        <f t="shared" si="4"/>
        <v>12258300.251838624</v>
      </c>
      <c r="J6" s="1">
        <f t="shared" si="5"/>
        <v>6451736.9746519076</v>
      </c>
    </row>
    <row r="7" spans="1:10" x14ac:dyDescent="0.25">
      <c r="A7" s="8">
        <v>44440</v>
      </c>
      <c r="B7" s="9">
        <v>25448516.880479999</v>
      </c>
      <c r="C7" s="10">
        <v>16916392.214400001</v>
      </c>
      <c r="D7" s="5">
        <f t="shared" si="0"/>
        <v>8532124.666079998</v>
      </c>
      <c r="E7" s="6">
        <v>0.99723089575698842</v>
      </c>
      <c r="F7" s="5">
        <f t="shared" si="1"/>
        <v>25378047.28440791</v>
      </c>
      <c r="G7" s="5">
        <f t="shared" si="2"/>
        <v>16869548.96094266</v>
      </c>
      <c r="H7" s="5">
        <f t="shared" si="3"/>
        <v>8508498.3234652523</v>
      </c>
      <c r="I7" s="1">
        <f t="shared" si="4"/>
        <v>8083073.4072919888</v>
      </c>
      <c r="J7" s="1">
        <f t="shared" si="5"/>
        <v>4254249.1617326261</v>
      </c>
    </row>
    <row r="8" spans="1:10" x14ac:dyDescent="0.25">
      <c r="A8" s="8">
        <v>44470</v>
      </c>
      <c r="B8" s="9">
        <v>18889388.686480012</v>
      </c>
      <c r="C8" s="10">
        <v>14216475.907199999</v>
      </c>
      <c r="D8" s="5">
        <f t="shared" si="0"/>
        <v>4672912.7792800125</v>
      </c>
      <c r="E8" s="6">
        <v>0.99811600283428947</v>
      </c>
      <c r="F8" s="5">
        <f t="shared" si="1"/>
        <v>18853801.13173268</v>
      </c>
      <c r="G8" s="5">
        <f t="shared" si="2"/>
        <v>14189692.106884442</v>
      </c>
      <c r="H8" s="5">
        <f t="shared" si="3"/>
        <v>4664109.0248482367</v>
      </c>
      <c r="I8" s="1">
        <f t="shared" si="4"/>
        <v>4430903.5736058243</v>
      </c>
      <c r="J8" s="1">
        <f t="shared" si="5"/>
        <v>2332054.5124241184</v>
      </c>
    </row>
    <row r="9" spans="1:10" x14ac:dyDescent="0.25">
      <c r="A9" s="8">
        <v>44501</v>
      </c>
      <c r="B9" s="9">
        <v>25978989.760000002</v>
      </c>
      <c r="C9" s="10">
        <v>14319428.099199999</v>
      </c>
      <c r="D9" s="5">
        <f t="shared" si="0"/>
        <v>11659561.660800003</v>
      </c>
      <c r="E9" s="6">
        <v>0.99863877585104233</v>
      </c>
      <c r="F9" s="5">
        <f t="shared" si="1"/>
        <v>25943626.531773165</v>
      </c>
      <c r="G9" s="5">
        <f t="shared" si="2"/>
        <v>14299936.147872105</v>
      </c>
      <c r="H9" s="5">
        <f t="shared" si="3"/>
        <v>11643690.38390106</v>
      </c>
      <c r="I9" s="1">
        <f t="shared" si="4"/>
        <v>11061505.864706006</v>
      </c>
      <c r="J9" s="1">
        <f t="shared" si="5"/>
        <v>5821845.1919505298</v>
      </c>
    </row>
    <row r="10" spans="1:10" x14ac:dyDescent="0.25">
      <c r="A10" s="8">
        <v>44531</v>
      </c>
      <c r="B10" s="9">
        <v>19794289.629439998</v>
      </c>
      <c r="C10" s="10">
        <v>15664595.587199999</v>
      </c>
      <c r="D10" s="5">
        <f t="shared" si="0"/>
        <v>4129694.0422399994</v>
      </c>
      <c r="E10" s="6">
        <v>0.99782164664005646</v>
      </c>
      <c r="F10" s="5">
        <f t="shared" si="1"/>
        <v>19751170.672118012</v>
      </c>
      <c r="G10" s="5">
        <f t="shared" si="2"/>
        <v>15630472.562770465</v>
      </c>
      <c r="H10" s="5">
        <f t="shared" si="3"/>
        <v>4120698.1093475469</v>
      </c>
      <c r="I10" s="1">
        <f t="shared" si="4"/>
        <v>3914663.2038801694</v>
      </c>
      <c r="J10" s="1">
        <f t="shared" si="5"/>
        <v>2060349.0546737735</v>
      </c>
    </row>
    <row r="11" spans="1:10" x14ac:dyDescent="0.25">
      <c r="A11" s="8">
        <v>44562</v>
      </c>
      <c r="B11" s="9">
        <v>30703442.773520004</v>
      </c>
      <c r="C11" s="10">
        <v>19227950.112</v>
      </c>
      <c r="D11" s="5">
        <f t="shared" si="0"/>
        <v>11475492.661520004</v>
      </c>
      <c r="E11" s="6">
        <v>0.99823557792230733</v>
      </c>
      <c r="F11" s="5">
        <f t="shared" si="1"/>
        <v>30649268.941229232</v>
      </c>
      <c r="G11" s="5">
        <f t="shared" si="2"/>
        <v>19194023.892313614</v>
      </c>
      <c r="H11" s="5">
        <f t="shared" si="3"/>
        <v>11455245.048915619</v>
      </c>
      <c r="I11" s="1">
        <f t="shared" si="4"/>
        <v>10882482.796469837</v>
      </c>
      <c r="J11" s="1">
        <f t="shared" si="5"/>
        <v>5727622.5244578095</v>
      </c>
    </row>
    <row r="12" spans="1:10" x14ac:dyDescent="0.25">
      <c r="A12" s="8">
        <v>44593</v>
      </c>
      <c r="B12" s="9">
        <v>25013911.070000004</v>
      </c>
      <c r="C12" s="10">
        <v>16644671.747199999</v>
      </c>
      <c r="D12" s="5">
        <f t="shared" si="0"/>
        <v>8369239.3228000049</v>
      </c>
      <c r="E12" s="6">
        <v>0.99782164664005646</v>
      </c>
      <c r="F12" s="5">
        <f t="shared" si="1"/>
        <v>24959421.932775341</v>
      </c>
      <c r="G12" s="5">
        <f t="shared" si="2"/>
        <v>16608413.770574329</v>
      </c>
      <c r="H12" s="5">
        <f t="shared" si="3"/>
        <v>8351008.1622010116</v>
      </c>
      <c r="I12" s="1">
        <f t="shared" si="4"/>
        <v>7933457.7540909611</v>
      </c>
      <c r="J12" s="1">
        <f t="shared" si="5"/>
        <v>4175504.0811005058</v>
      </c>
    </row>
    <row r="13" spans="1:10" x14ac:dyDescent="0.25">
      <c r="A13" s="8">
        <v>44621</v>
      </c>
      <c r="B13" s="9">
        <v>19708800.207680002</v>
      </c>
      <c r="C13" s="10">
        <v>15484386.0416</v>
      </c>
      <c r="D13" s="5">
        <f t="shared" si="0"/>
        <v>4224414.1660800017</v>
      </c>
      <c r="E13" s="6">
        <v>0.99805763656031687</v>
      </c>
      <c r="F13" s="5">
        <f t="shared" si="1"/>
        <v>19670518.554716583</v>
      </c>
      <c r="G13" s="5">
        <f t="shared" si="2"/>
        <v>15454309.736266857</v>
      </c>
      <c r="H13" s="5">
        <f t="shared" si="3"/>
        <v>4216208.8184497282</v>
      </c>
      <c r="I13" s="1">
        <f t="shared" si="4"/>
        <v>4005398.3775272416</v>
      </c>
      <c r="J13" s="1">
        <f t="shared" si="5"/>
        <v>2108104.4092248641</v>
      </c>
    </row>
    <row r="14" spans="1:10" x14ac:dyDescent="0.25">
      <c r="A14" s="8">
        <v>44652</v>
      </c>
      <c r="B14" s="9">
        <v>20856569.16</v>
      </c>
      <c r="C14" s="10">
        <v>13732452.0032</v>
      </c>
      <c r="D14" s="5">
        <f t="shared" si="0"/>
        <v>7124117.1568</v>
      </c>
      <c r="E14" s="6">
        <v>0.99804289105178279</v>
      </c>
      <c r="F14" s="5">
        <f t="shared" si="1"/>
        <v>20815750.581867851</v>
      </c>
      <c r="G14" s="5">
        <f t="shared" si="2"/>
        <v>13705576.098503575</v>
      </c>
      <c r="H14" s="5">
        <f t="shared" si="3"/>
        <v>7110174.4833642794</v>
      </c>
      <c r="I14" s="1">
        <f t="shared" si="4"/>
        <v>6754665.7591960654</v>
      </c>
      <c r="J14" s="1">
        <f t="shared" si="5"/>
        <v>3555087.2416821397</v>
      </c>
    </row>
    <row r="15" spans="1:10" x14ac:dyDescent="0.25">
      <c r="A15" s="8">
        <v>44682</v>
      </c>
      <c r="B15" s="9">
        <v>26510445.461759992</v>
      </c>
      <c r="C15" s="10">
        <v>15759922.9312</v>
      </c>
      <c r="D15" s="5">
        <f t="shared" si="0"/>
        <v>10750522.530559992</v>
      </c>
      <c r="E15" s="6">
        <v>0.9986882508536129</v>
      </c>
      <c r="F15" s="5">
        <f t="shared" si="1"/>
        <v>26475670.407555185</v>
      </c>
      <c r="G15" s="5">
        <f t="shared" si="2"/>
        <v>15739249.865747871</v>
      </c>
      <c r="H15" s="5">
        <f t="shared" si="3"/>
        <v>10736420.541807314</v>
      </c>
      <c r="I15" s="1">
        <f t="shared" si="4"/>
        <v>10199599.514716947</v>
      </c>
      <c r="J15" s="1">
        <f t="shared" si="5"/>
        <v>5368210.2709036572</v>
      </c>
    </row>
    <row r="16" spans="1:10" x14ac:dyDescent="0.25">
      <c r="A16" s="8">
        <v>44713</v>
      </c>
      <c r="B16" s="9">
        <v>34008449.056720003</v>
      </c>
      <c r="C16" s="10">
        <v>18837812.582400002</v>
      </c>
      <c r="D16" s="5">
        <f t="shared" si="0"/>
        <v>15170636.474320002</v>
      </c>
      <c r="E16" s="6">
        <v>0.99825430506000601</v>
      </c>
      <c r="F16" s="5">
        <f t="shared" si="1"/>
        <v>33949080.679284647</v>
      </c>
      <c r="G16" s="5">
        <f t="shared" si="2"/>
        <v>18804927.508294351</v>
      </c>
      <c r="H16" s="5">
        <f t="shared" si="3"/>
        <v>15144153.170990294</v>
      </c>
      <c r="I16" s="1">
        <f t="shared" si="4"/>
        <v>14386945.512440778</v>
      </c>
      <c r="J16" s="1">
        <f t="shared" si="5"/>
        <v>7572076.5854951469</v>
      </c>
    </row>
    <row r="17" spans="1:10" x14ac:dyDescent="0.25">
      <c r="A17" s="8">
        <v>44743</v>
      </c>
      <c r="B17" s="9">
        <v>53583742.985120006</v>
      </c>
      <c r="C17" s="10">
        <v>20923141.388799999</v>
      </c>
      <c r="D17" s="5">
        <f t="shared" si="0"/>
        <v>32660601.596320007</v>
      </c>
      <c r="E17" s="6">
        <v>0.99787771693642879</v>
      </c>
      <c r="F17" s="5">
        <f t="shared" si="1"/>
        <v>53470023.114899933</v>
      </c>
      <c r="G17" s="5">
        <f t="shared" si="2"/>
        <v>20878736.560193844</v>
      </c>
      <c r="H17" s="5">
        <f t="shared" si="3"/>
        <v>32591286.554706089</v>
      </c>
      <c r="I17" s="1">
        <f t="shared" si="4"/>
        <v>30961722.226970784</v>
      </c>
      <c r="J17" s="1">
        <f t="shared" si="5"/>
        <v>16295643.277353045</v>
      </c>
    </row>
    <row r="18" spans="1:10" x14ac:dyDescent="0.25">
      <c r="A18" s="8">
        <v>44774</v>
      </c>
      <c r="B18" s="9">
        <v>45782136.20544</v>
      </c>
      <c r="C18" s="10">
        <v>20421688.447999999</v>
      </c>
      <c r="D18" s="5">
        <f t="shared" si="0"/>
        <v>25360447.757440001</v>
      </c>
      <c r="E18" s="6">
        <v>0.997519480129756</v>
      </c>
      <c r="F18" s="5">
        <f t="shared" si="1"/>
        <v>45668572.706880189</v>
      </c>
      <c r="G18" s="5">
        <f t="shared" si="2"/>
        <v>20371032.044020802</v>
      </c>
      <c r="H18" s="5">
        <f t="shared" si="3"/>
        <v>25297540.662859388</v>
      </c>
      <c r="I18" s="1">
        <f t="shared" si="4"/>
        <v>24032663.629716419</v>
      </c>
      <c r="J18" s="1">
        <f t="shared" si="5"/>
        <v>12648770.331429694</v>
      </c>
    </row>
    <row r="19" spans="1:10" x14ac:dyDescent="0.25">
      <c r="A19" s="8">
        <v>44805</v>
      </c>
      <c r="B19" s="9">
        <v>29642245.47000001</v>
      </c>
      <c r="C19" s="10">
        <v>16380022.624</v>
      </c>
      <c r="D19" s="5">
        <f t="shared" si="0"/>
        <v>13262222.84600001</v>
      </c>
      <c r="E19" s="6">
        <v>0.99763180535911811</v>
      </c>
      <c r="F19" s="5">
        <f t="shared" si="1"/>
        <v>29572046.86313425</v>
      </c>
      <c r="G19" s="5">
        <f t="shared" si="2"/>
        <v>16341231.542204319</v>
      </c>
      <c r="H19" s="5">
        <f t="shared" si="3"/>
        <v>13230815.320929931</v>
      </c>
      <c r="I19" s="1">
        <f t="shared" si="4"/>
        <v>12569274.554883434</v>
      </c>
      <c r="J19" s="1">
        <f t="shared" si="5"/>
        <v>6615407.6604649657</v>
      </c>
    </row>
    <row r="20" spans="1:10" x14ac:dyDescent="0.25">
      <c r="A20" s="8">
        <v>44835</v>
      </c>
      <c r="B20" s="9">
        <v>25363745.983599998</v>
      </c>
      <c r="C20" s="10">
        <v>14039900.246400001</v>
      </c>
      <c r="D20" s="5">
        <f t="shared" si="0"/>
        <v>11323845.737199998</v>
      </c>
      <c r="E20" s="6">
        <v>0.99838825230192041</v>
      </c>
      <c r="F20" s="5">
        <f t="shared" si="1"/>
        <v>25322866.024396256</v>
      </c>
      <c r="G20" s="5">
        <f t="shared" si="2"/>
        <v>14017271.469496598</v>
      </c>
      <c r="H20" s="5">
        <f t="shared" si="3"/>
        <v>11305594.554899657</v>
      </c>
      <c r="I20" s="1">
        <f t="shared" si="4"/>
        <v>10740314.827154674</v>
      </c>
      <c r="J20" s="1">
        <f t="shared" si="5"/>
        <v>5652797.2774498286</v>
      </c>
    </row>
    <row r="21" spans="1:10" x14ac:dyDescent="0.25">
      <c r="A21" s="8">
        <v>44866</v>
      </c>
      <c r="B21" s="9">
        <v>24945106.669279993</v>
      </c>
      <c r="C21" s="10">
        <v>15666433.216</v>
      </c>
      <c r="D21" s="5">
        <f t="shared" si="0"/>
        <v>9278673.4532799926</v>
      </c>
      <c r="E21" s="6">
        <v>0.99855577480106072</v>
      </c>
      <c r="F21" s="5">
        <f t="shared" si="1"/>
        <v>24909080.317637991</v>
      </c>
      <c r="G21" s="5">
        <f t="shared" si="2"/>
        <v>15643807.358371954</v>
      </c>
      <c r="H21" s="5">
        <f t="shared" si="3"/>
        <v>9265272.9592660367</v>
      </c>
      <c r="I21" s="1">
        <f t="shared" si="4"/>
        <v>8802009.3113027345</v>
      </c>
      <c r="J21" s="1">
        <f t="shared" si="5"/>
        <v>4632636.4796330184</v>
      </c>
    </row>
    <row r="22" spans="1:10" x14ac:dyDescent="0.25">
      <c r="D22" s="4"/>
      <c r="E22" s="4"/>
    </row>
    <row r="23" spans="1:10" x14ac:dyDescent="0.25">
      <c r="A23" t="s">
        <v>6</v>
      </c>
      <c r="B23" s="1">
        <v>510291308.25776005</v>
      </c>
      <c r="C23" s="5">
        <v>306660120.81599998</v>
      </c>
      <c r="F23" s="5">
        <f>SUM(F4:F21)</f>
        <v>509201395.86637801</v>
      </c>
      <c r="G23" s="5">
        <f>SUM(G4:G21)</f>
        <v>305999133.47545582</v>
      </c>
      <c r="H23" s="5">
        <f>SUM(H4:H21)</f>
        <v>203202262.39092228</v>
      </c>
      <c r="I23" s="1">
        <f>SUM(I4:I21)</f>
        <v>193042149.27137613</v>
      </c>
      <c r="J23" s="1">
        <f>SUM(J4:J21)</f>
        <v>101601131.19546114</v>
      </c>
    </row>
    <row r="24" spans="1:10" x14ac:dyDescent="0.25">
      <c r="I24" s="1" t="s">
        <v>14</v>
      </c>
      <c r="J24" s="1">
        <f>I23-J23</f>
        <v>91441018.075914994</v>
      </c>
    </row>
    <row r="25" spans="1:10" x14ac:dyDescent="0.25">
      <c r="G25" s="1">
        <f>F23-G23</f>
        <v>203202262.39092219</v>
      </c>
    </row>
    <row r="27" spans="1:10" x14ac:dyDescent="0.25">
      <c r="F27" s="14" t="s">
        <v>15</v>
      </c>
      <c r="G27" s="1">
        <f>G23+I23</f>
        <v>499041282.74683195</v>
      </c>
      <c r="H27" s="2"/>
    </row>
    <row r="28" spans="1:10" x14ac:dyDescent="0.25">
      <c r="F28" s="14" t="s">
        <v>16</v>
      </c>
      <c r="G28" s="7">
        <f>G27/F23</f>
        <v>0.98004696530287549</v>
      </c>
    </row>
    <row r="29" spans="1:10" x14ac:dyDescent="0.25">
      <c r="F29" s="14" t="s">
        <v>17</v>
      </c>
      <c r="G29" s="1">
        <f>F23-G27</f>
        <v>10160113.119546056</v>
      </c>
    </row>
    <row r="30" spans="1:10" x14ac:dyDescent="0.25">
      <c r="G30" s="2"/>
    </row>
    <row r="31" spans="1:10" x14ac:dyDescent="0.25">
      <c r="G31" s="1"/>
    </row>
  </sheetData>
  <mergeCells count="2">
    <mergeCell ref="F1:G1"/>
    <mergeCell ref="I2:J2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Mantle, Lena</dc:creator>
  <cp:lastModifiedBy>Hildebrand, Tiffany</cp:lastModifiedBy>
  <dcterms:created xsi:type="dcterms:W3CDTF">2024-01-03T17:02:39Z</dcterms:created>
  <dcterms:modified xsi:type="dcterms:W3CDTF">2024-01-18T18:40:50Z</dcterms:modified>
</cp:coreProperties>
</file>