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D Burn\WATER and SEWER CASES\2024 Cases\WR-2024-0320 MAWC\Testimony\Direct\OPC\Robinett\"/>
    </mc:Choice>
  </mc:AlternateContent>
  <xr:revisionPtr revIDLastSave="0" documentId="13_ncr:1_{D188D083-7F89-41AA-8650-9AA19AB955B4}" xr6:coauthVersionLast="47" xr6:coauthVersionMax="47" xr10:uidLastSave="{00000000-0000-0000-0000-000000000000}"/>
  <bookViews>
    <workbookView xWindow="-120" yWindow="-120" windowWidth="29040" windowHeight="15840" firstSheet="3" activeTab="11" xr2:uid="{71668882-8BC2-45EE-83B8-16BF045CB7B7}"/>
  </bookViews>
  <sheets>
    <sheet name="Sheet1" sheetId="1" r:id="rId1"/>
    <sheet name="Sheet4" sheetId="4" r:id="rId2"/>
    <sheet name="Plant-in-service" sheetId="2" r:id="rId3"/>
    <sheet name="Reserve" sheetId="3" r:id="rId4"/>
    <sheet name="DR8500" sheetId="5" r:id="rId5"/>
    <sheet name="Sheet2" sheetId="9" r:id="rId6"/>
    <sheet name="DR 8501" sheetId="6" r:id="rId7"/>
    <sheet name="DR 8502" sheetId="7" r:id="rId8"/>
    <sheet name="DR8503" sheetId="8" r:id="rId9"/>
    <sheet name="12-31-2024" sheetId="11" r:id="rId10"/>
    <sheet name="05-31-2025" sheetId="12" r:id="rId11"/>
    <sheet name="Depreciation on12-31-2023" sheetId="13" r:id="rId1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2" i="12"/>
  <c r="L63" i="12"/>
  <c r="L64" i="12"/>
  <c r="L65" i="12"/>
  <c r="L66" i="12"/>
  <c r="L67" i="12"/>
  <c r="L68" i="12"/>
  <c r="L69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4" i="12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5" i="11"/>
  <c r="L6" i="11"/>
  <c r="L7" i="11"/>
  <c r="L8" i="11"/>
  <c r="L9" i="11"/>
  <c r="L10" i="11"/>
  <c r="L11" i="11"/>
  <c r="L12" i="11"/>
  <c r="L13" i="11"/>
  <c r="L14" i="11"/>
  <c r="L15" i="11"/>
  <c r="L4" i="11"/>
  <c r="E99" i="13" l="1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4" i="13"/>
  <c r="C99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2" i="12"/>
  <c r="I63" i="12"/>
  <c r="I64" i="12"/>
  <c r="I65" i="12"/>
  <c r="I66" i="12"/>
  <c r="I67" i="12"/>
  <c r="I68" i="12"/>
  <c r="I69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4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F36" i="12" s="1"/>
  <c r="H36" i="12" s="1"/>
  <c r="C37" i="12"/>
  <c r="C38" i="12"/>
  <c r="C39" i="12"/>
  <c r="C40" i="12"/>
  <c r="C41" i="12"/>
  <c r="C42" i="12"/>
  <c r="C43" i="12"/>
  <c r="C44" i="12"/>
  <c r="F44" i="12" s="1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F60" i="12" s="1"/>
  <c r="H60" i="12" s="1"/>
  <c r="C62" i="12"/>
  <c r="F62" i="12" s="1"/>
  <c r="C63" i="12"/>
  <c r="C64" i="12"/>
  <c r="C65" i="12"/>
  <c r="C66" i="12"/>
  <c r="C67" i="12"/>
  <c r="C68" i="12"/>
  <c r="C69" i="12"/>
  <c r="C71" i="12"/>
  <c r="C72" i="12"/>
  <c r="C73" i="12"/>
  <c r="C74" i="12"/>
  <c r="C75" i="12"/>
  <c r="C76" i="12"/>
  <c r="F76" i="12" s="1"/>
  <c r="H76" i="12" s="1"/>
  <c r="C77" i="12"/>
  <c r="C78" i="12"/>
  <c r="F78" i="12" s="1"/>
  <c r="H78" i="12" s="1"/>
  <c r="C79" i="12"/>
  <c r="C80" i="12"/>
  <c r="C81" i="12"/>
  <c r="C82" i="12"/>
  <c r="C83" i="12"/>
  <c r="C84" i="12"/>
  <c r="F84" i="12" s="1"/>
  <c r="H84" i="12" s="1"/>
  <c r="C85" i="12"/>
  <c r="C86" i="12"/>
  <c r="C87" i="12"/>
  <c r="C88" i="12"/>
  <c r="C89" i="12"/>
  <c r="C90" i="12"/>
  <c r="C91" i="12"/>
  <c r="C92" i="12"/>
  <c r="F92" i="12" s="1"/>
  <c r="H92" i="12" s="1"/>
  <c r="C93" i="12"/>
  <c r="C94" i="12"/>
  <c r="F94" i="12" s="1"/>
  <c r="H94" i="12" s="1"/>
  <c r="C95" i="12"/>
  <c r="C96" i="12"/>
  <c r="C97" i="12"/>
  <c r="C5" i="12"/>
  <c r="C6" i="12"/>
  <c r="C4" i="12"/>
  <c r="K99" i="12"/>
  <c r="J99" i="12"/>
  <c r="E99" i="12"/>
  <c r="D99" i="12"/>
  <c r="F97" i="12"/>
  <c r="H97" i="12" s="1"/>
  <c r="F96" i="12"/>
  <c r="H96" i="12" s="1"/>
  <c r="F95" i="12"/>
  <c r="H95" i="12" s="1"/>
  <c r="F93" i="12"/>
  <c r="H93" i="12" s="1"/>
  <c r="N93" i="12" s="1"/>
  <c r="F91" i="12"/>
  <c r="H91" i="12" s="1"/>
  <c r="F90" i="12"/>
  <c r="H90" i="12" s="1"/>
  <c r="F89" i="12"/>
  <c r="H89" i="12" s="1"/>
  <c r="F88" i="12"/>
  <c r="H88" i="12" s="1"/>
  <c r="F87" i="12"/>
  <c r="F86" i="12"/>
  <c r="H86" i="12" s="1"/>
  <c r="F85" i="12"/>
  <c r="F83" i="12"/>
  <c r="F82" i="12"/>
  <c r="H82" i="12" s="1"/>
  <c r="F81" i="12"/>
  <c r="H81" i="12" s="1"/>
  <c r="F80" i="12"/>
  <c r="H80" i="12" s="1"/>
  <c r="F79" i="12"/>
  <c r="H79" i="12" s="1"/>
  <c r="F77" i="12"/>
  <c r="H77" i="12" s="1"/>
  <c r="H75" i="12"/>
  <c r="F75" i="12"/>
  <c r="F74" i="12"/>
  <c r="H74" i="12" s="1"/>
  <c r="F73" i="12"/>
  <c r="H73" i="12" s="1"/>
  <c r="F72" i="12"/>
  <c r="H72" i="12" s="1"/>
  <c r="F71" i="12"/>
  <c r="F69" i="12"/>
  <c r="H69" i="12" s="1"/>
  <c r="F67" i="12"/>
  <c r="H67" i="12" s="1"/>
  <c r="F66" i="12"/>
  <c r="F65" i="12"/>
  <c r="H65" i="12" s="1"/>
  <c r="F64" i="12"/>
  <c r="F63" i="12"/>
  <c r="H63" i="12" s="1"/>
  <c r="F59" i="12"/>
  <c r="F58" i="12"/>
  <c r="H58" i="12" s="1"/>
  <c r="F57" i="12"/>
  <c r="H57" i="12" s="1"/>
  <c r="F56" i="12"/>
  <c r="H56" i="12" s="1"/>
  <c r="F55" i="12"/>
  <c r="H55" i="12" s="1"/>
  <c r="F53" i="12"/>
  <c r="H53" i="12" s="1"/>
  <c r="F51" i="12"/>
  <c r="H51" i="12" s="1"/>
  <c r="F50" i="12"/>
  <c r="F49" i="12"/>
  <c r="H49" i="12" s="1"/>
  <c r="F48" i="12"/>
  <c r="F47" i="12"/>
  <c r="H47" i="12" s="1"/>
  <c r="F46" i="12"/>
  <c r="F45" i="12"/>
  <c r="H45" i="12" s="1"/>
  <c r="F42" i="12"/>
  <c r="H42" i="12" s="1"/>
  <c r="F41" i="12"/>
  <c r="F40" i="12"/>
  <c r="H40" i="12" s="1"/>
  <c r="F39" i="12"/>
  <c r="H39" i="12" s="1"/>
  <c r="F38" i="12"/>
  <c r="H38" i="12" s="1"/>
  <c r="F37" i="12"/>
  <c r="H37" i="12" s="1"/>
  <c r="F35" i="12"/>
  <c r="F34" i="12"/>
  <c r="H34" i="12" s="1"/>
  <c r="F33" i="12"/>
  <c r="F32" i="12"/>
  <c r="H32" i="12" s="1"/>
  <c r="F29" i="12"/>
  <c r="H29" i="12" s="1"/>
  <c r="F28" i="12"/>
  <c r="F27" i="12"/>
  <c r="H27" i="12" s="1"/>
  <c r="F25" i="12"/>
  <c r="H25" i="12" s="1"/>
  <c r="F24" i="12"/>
  <c r="H24" i="12" s="1"/>
  <c r="F23" i="12"/>
  <c r="F22" i="12"/>
  <c r="H22" i="12" s="1"/>
  <c r="F21" i="12"/>
  <c r="H21" i="12" s="1"/>
  <c r="F20" i="12"/>
  <c r="H20" i="12" s="1"/>
  <c r="F19" i="12"/>
  <c r="H19" i="12" s="1"/>
  <c r="F18" i="12"/>
  <c r="H18" i="12" s="1"/>
  <c r="F17" i="12"/>
  <c r="F15" i="12"/>
  <c r="H15" i="12" s="1"/>
  <c r="F14" i="12"/>
  <c r="F13" i="12"/>
  <c r="H13" i="12" s="1"/>
  <c r="F11" i="12"/>
  <c r="H11" i="12" s="1"/>
  <c r="F10" i="12"/>
  <c r="H10" i="12" s="1"/>
  <c r="F9" i="12"/>
  <c r="H9" i="12" s="1"/>
  <c r="F8" i="12"/>
  <c r="H8" i="12" s="1"/>
  <c r="F7" i="12"/>
  <c r="F6" i="12"/>
  <c r="F5" i="12"/>
  <c r="H5" i="12" s="1"/>
  <c r="F4" i="12"/>
  <c r="K99" i="11"/>
  <c r="F10" i="8"/>
  <c r="F11" i="8"/>
  <c r="F12" i="8"/>
  <c r="F13" i="8"/>
  <c r="F14" i="8"/>
  <c r="F15" i="8"/>
  <c r="F16" i="8"/>
  <c r="F17" i="8"/>
  <c r="F18" i="8"/>
  <c r="F19" i="8"/>
  <c r="F20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7" i="8"/>
  <c r="F38" i="8"/>
  <c r="F39" i="8"/>
  <c r="F40" i="8"/>
  <c r="F41" i="8"/>
  <c r="F42" i="8"/>
  <c r="F43" i="8"/>
  <c r="F44" i="8"/>
  <c r="F45" i="8"/>
  <c r="F46" i="8"/>
  <c r="F47" i="8"/>
  <c r="F49" i="8"/>
  <c r="F50" i="8"/>
  <c r="F51" i="8"/>
  <c r="F52" i="8"/>
  <c r="F53" i="8"/>
  <c r="F54" i="8"/>
  <c r="F55" i="8"/>
  <c r="F56" i="8"/>
  <c r="F57" i="8"/>
  <c r="F58" i="8"/>
  <c r="F60" i="8"/>
  <c r="F61" i="8"/>
  <c r="F62" i="8"/>
  <c r="F63" i="8"/>
  <c r="F64" i="8"/>
  <c r="F65" i="8"/>
  <c r="F67" i="8"/>
  <c r="F68" i="8"/>
  <c r="F69" i="8"/>
  <c r="F70" i="8"/>
  <c r="F71" i="8"/>
  <c r="F72" i="8"/>
  <c r="F73" i="8"/>
  <c r="F74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4" i="8"/>
  <c r="E10" i="8"/>
  <c r="E11" i="8"/>
  <c r="E12" i="8"/>
  <c r="E13" i="8"/>
  <c r="E14" i="8"/>
  <c r="E15" i="8"/>
  <c r="E16" i="8"/>
  <c r="E17" i="8"/>
  <c r="E18" i="8"/>
  <c r="E19" i="8"/>
  <c r="E20" i="8"/>
  <c r="E22" i="8"/>
  <c r="E23" i="8"/>
  <c r="E24" i="8"/>
  <c r="E25" i="8"/>
  <c r="E26" i="8"/>
  <c r="E27" i="8"/>
  <c r="E28" i="8"/>
  <c r="E29" i="8"/>
  <c r="E30" i="8"/>
  <c r="E32" i="8"/>
  <c r="E33" i="8"/>
  <c r="E34" i="8"/>
  <c r="E35" i="8"/>
  <c r="E37" i="8"/>
  <c r="E38" i="8"/>
  <c r="E39" i="8"/>
  <c r="E40" i="8"/>
  <c r="E41" i="8"/>
  <c r="E42" i="8"/>
  <c r="E43" i="8"/>
  <c r="E44" i="8"/>
  <c r="E45" i="8"/>
  <c r="E46" i="8"/>
  <c r="E47" i="8"/>
  <c r="E49" i="8"/>
  <c r="E50" i="8"/>
  <c r="E51" i="8"/>
  <c r="E52" i="8"/>
  <c r="E53" i="8"/>
  <c r="E54" i="8"/>
  <c r="E55" i="8"/>
  <c r="E56" i="8"/>
  <c r="E57" i="8"/>
  <c r="E58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4" i="8"/>
  <c r="F9" i="8"/>
  <c r="E9" i="8"/>
  <c r="J99" i="11"/>
  <c r="F10" i="7"/>
  <c r="F11" i="7"/>
  <c r="F12" i="7"/>
  <c r="F13" i="7"/>
  <c r="F14" i="7"/>
  <c r="F15" i="7"/>
  <c r="F16" i="7"/>
  <c r="F17" i="7"/>
  <c r="F18" i="7"/>
  <c r="F19" i="7"/>
  <c r="F20" i="7"/>
  <c r="F22" i="7"/>
  <c r="F23" i="7"/>
  <c r="F24" i="7"/>
  <c r="F25" i="7"/>
  <c r="F26" i="7"/>
  <c r="F27" i="7"/>
  <c r="F28" i="7"/>
  <c r="F29" i="7"/>
  <c r="F30" i="7"/>
  <c r="F32" i="7"/>
  <c r="F33" i="7"/>
  <c r="F34" i="7"/>
  <c r="F35" i="7"/>
  <c r="F37" i="7"/>
  <c r="F38" i="7"/>
  <c r="F39" i="7"/>
  <c r="F40" i="7"/>
  <c r="F41" i="7"/>
  <c r="F42" i="7"/>
  <c r="F43" i="7"/>
  <c r="F44" i="7"/>
  <c r="F45" i="7"/>
  <c r="F46" i="7"/>
  <c r="F47" i="7"/>
  <c r="F49" i="7"/>
  <c r="F50" i="7"/>
  <c r="F51" i="7"/>
  <c r="F52" i="7"/>
  <c r="F53" i="7"/>
  <c r="F54" i="7"/>
  <c r="F55" i="7"/>
  <c r="F56" i="7"/>
  <c r="F57" i="7"/>
  <c r="F58" i="7"/>
  <c r="F60" i="7"/>
  <c r="F61" i="7"/>
  <c r="F62" i="7"/>
  <c r="F63" i="7"/>
  <c r="F64" i="7"/>
  <c r="F65" i="7"/>
  <c r="F67" i="7"/>
  <c r="F68" i="7"/>
  <c r="F69" i="7"/>
  <c r="F70" i="7"/>
  <c r="F71" i="7"/>
  <c r="F72" i="7"/>
  <c r="F73" i="7"/>
  <c r="F74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4" i="7"/>
  <c r="E10" i="7"/>
  <c r="E11" i="7"/>
  <c r="E12" i="7"/>
  <c r="E13" i="7"/>
  <c r="E14" i="7"/>
  <c r="E15" i="7"/>
  <c r="E16" i="7"/>
  <c r="E17" i="7"/>
  <c r="E18" i="7"/>
  <c r="E19" i="7"/>
  <c r="E20" i="7"/>
  <c r="E22" i="7"/>
  <c r="E23" i="7"/>
  <c r="E24" i="7"/>
  <c r="E25" i="7"/>
  <c r="E26" i="7"/>
  <c r="E27" i="7"/>
  <c r="E28" i="7"/>
  <c r="E29" i="7"/>
  <c r="E30" i="7"/>
  <c r="E32" i="7"/>
  <c r="E33" i="7"/>
  <c r="E34" i="7"/>
  <c r="E35" i="7"/>
  <c r="E37" i="7"/>
  <c r="E38" i="7"/>
  <c r="E39" i="7"/>
  <c r="E40" i="7"/>
  <c r="E41" i="7"/>
  <c r="E42" i="7"/>
  <c r="E43" i="7"/>
  <c r="E44" i="7"/>
  <c r="E45" i="7"/>
  <c r="E46" i="7"/>
  <c r="E47" i="7"/>
  <c r="E49" i="7"/>
  <c r="E50" i="7"/>
  <c r="E51" i="7"/>
  <c r="E52" i="7"/>
  <c r="E53" i="7"/>
  <c r="E54" i="7"/>
  <c r="E55" i="7"/>
  <c r="E56" i="7"/>
  <c r="E57" i="7"/>
  <c r="E58" i="7"/>
  <c r="E60" i="7"/>
  <c r="E61" i="7"/>
  <c r="E62" i="7"/>
  <c r="E63" i="7"/>
  <c r="E64" i="7"/>
  <c r="E65" i="7"/>
  <c r="E67" i="7"/>
  <c r="E68" i="7"/>
  <c r="E69" i="7"/>
  <c r="E70" i="7"/>
  <c r="E71" i="7"/>
  <c r="E72" i="7"/>
  <c r="E73" i="7"/>
  <c r="E74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4" i="7"/>
  <c r="F9" i="7"/>
  <c r="E9" i="7"/>
  <c r="D99" i="11"/>
  <c r="F92" i="11"/>
  <c r="F91" i="11"/>
  <c r="H91" i="11" s="1"/>
  <c r="F90" i="11"/>
  <c r="H90" i="11" s="1"/>
  <c r="F84" i="11"/>
  <c r="F83" i="11"/>
  <c r="H83" i="11" s="1"/>
  <c r="F82" i="11"/>
  <c r="H82" i="11" s="1"/>
  <c r="F76" i="11"/>
  <c r="F75" i="11"/>
  <c r="H75" i="11" s="1"/>
  <c r="F74" i="11"/>
  <c r="H74" i="11" s="1"/>
  <c r="F67" i="11"/>
  <c r="H67" i="11" s="1"/>
  <c r="F66" i="11"/>
  <c r="H66" i="11" s="1"/>
  <c r="F58" i="11"/>
  <c r="H58" i="11" s="1"/>
  <c r="F50" i="11"/>
  <c r="H50" i="11" s="1"/>
  <c r="F49" i="11"/>
  <c r="F40" i="11"/>
  <c r="F35" i="11"/>
  <c r="H35" i="11" s="1"/>
  <c r="F32" i="11"/>
  <c r="F30" i="11"/>
  <c r="F27" i="11"/>
  <c r="H27" i="11" s="1"/>
  <c r="F22" i="11"/>
  <c r="F21" i="11"/>
  <c r="F20" i="11"/>
  <c r="F19" i="11"/>
  <c r="H19" i="11" s="1"/>
  <c r="F18" i="11"/>
  <c r="H18" i="11" s="1"/>
  <c r="F13" i="11"/>
  <c r="F12" i="11"/>
  <c r="F11" i="11"/>
  <c r="F10" i="11"/>
  <c r="H10" i="11" s="1"/>
  <c r="F9" i="11"/>
  <c r="H9" i="11" s="1"/>
  <c r="E99" i="11"/>
  <c r="F5" i="11"/>
  <c r="F6" i="11"/>
  <c r="H6" i="11" s="1"/>
  <c r="F7" i="11"/>
  <c r="F8" i="11"/>
  <c r="F14" i="11"/>
  <c r="H14" i="11" s="1"/>
  <c r="F15" i="11"/>
  <c r="H15" i="11" s="1"/>
  <c r="F17" i="11"/>
  <c r="F23" i="11"/>
  <c r="H23" i="11" s="1"/>
  <c r="F24" i="11"/>
  <c r="H24" i="11" s="1"/>
  <c r="N24" i="11" s="1"/>
  <c r="F25" i="11"/>
  <c r="F28" i="11"/>
  <c r="H28" i="11" s="1"/>
  <c r="F29" i="11"/>
  <c r="F33" i="11"/>
  <c r="H33" i="11" s="1"/>
  <c r="F34" i="11"/>
  <c r="H34" i="11" s="1"/>
  <c r="F36" i="11"/>
  <c r="H36" i="11" s="1"/>
  <c r="F37" i="11"/>
  <c r="H37" i="11" s="1"/>
  <c r="F38" i="11"/>
  <c r="H38" i="11" s="1"/>
  <c r="F39" i="11"/>
  <c r="F41" i="11"/>
  <c r="H41" i="11" s="1"/>
  <c r="F42" i="11"/>
  <c r="H42" i="11" s="1"/>
  <c r="F44" i="11"/>
  <c r="H44" i="11" s="1"/>
  <c r="F45" i="11"/>
  <c r="H45" i="11" s="1"/>
  <c r="F46" i="11"/>
  <c r="F47" i="11"/>
  <c r="H47" i="11" s="1"/>
  <c r="F48" i="11"/>
  <c r="F51" i="11"/>
  <c r="H51" i="11" s="1"/>
  <c r="F52" i="11"/>
  <c r="H52" i="11" s="1"/>
  <c r="F53" i="11"/>
  <c r="F55" i="11"/>
  <c r="H55" i="11" s="1"/>
  <c r="F56" i="11"/>
  <c r="F57" i="11"/>
  <c r="H57" i="11" s="1"/>
  <c r="F59" i="11"/>
  <c r="H59" i="11" s="1"/>
  <c r="F60" i="11"/>
  <c r="H60" i="11" s="1"/>
  <c r="F62" i="11"/>
  <c r="F63" i="11"/>
  <c r="F64" i="11"/>
  <c r="F65" i="11"/>
  <c r="H65" i="11" s="1"/>
  <c r="F68" i="11"/>
  <c r="H68" i="11" s="1"/>
  <c r="F69" i="11"/>
  <c r="H69" i="11" s="1"/>
  <c r="F71" i="11"/>
  <c r="H71" i="11" s="1"/>
  <c r="F72" i="11"/>
  <c r="F73" i="11"/>
  <c r="F77" i="11"/>
  <c r="F78" i="11"/>
  <c r="H78" i="11" s="1"/>
  <c r="F79" i="11"/>
  <c r="F80" i="11"/>
  <c r="H80" i="11" s="1"/>
  <c r="N80" i="11" s="1"/>
  <c r="F81" i="11"/>
  <c r="H81" i="11" s="1"/>
  <c r="F85" i="11"/>
  <c r="H85" i="11" s="1"/>
  <c r="F86" i="11"/>
  <c r="F87" i="11"/>
  <c r="F88" i="11"/>
  <c r="F89" i="11"/>
  <c r="F93" i="11"/>
  <c r="H93" i="11" s="1"/>
  <c r="F94" i="11"/>
  <c r="H94" i="11" s="1"/>
  <c r="F95" i="11"/>
  <c r="H95" i="11" s="1"/>
  <c r="F96" i="11"/>
  <c r="H96" i="11" s="1"/>
  <c r="N96" i="11" s="1"/>
  <c r="F97" i="11"/>
  <c r="C99" i="11"/>
  <c r="I99" i="11"/>
  <c r="H5" i="11"/>
  <c r="H8" i="11"/>
  <c r="N8" i="11" s="1"/>
  <c r="H17" i="11"/>
  <c r="H29" i="11"/>
  <c r="H39" i="11"/>
  <c r="H48" i="11"/>
  <c r="H53" i="11"/>
  <c r="H62" i="11"/>
  <c r="H63" i="11"/>
  <c r="H64" i="11"/>
  <c r="N64" i="11" s="1"/>
  <c r="H72" i="11"/>
  <c r="N72" i="11" s="1"/>
  <c r="H73" i="11"/>
  <c r="H77" i="11"/>
  <c r="H86" i="11"/>
  <c r="H87" i="11"/>
  <c r="H88" i="11"/>
  <c r="N88" i="11" s="1"/>
  <c r="H97" i="11"/>
  <c r="N95" i="12" l="1"/>
  <c r="N97" i="12"/>
  <c r="N91" i="12"/>
  <c r="N5" i="12"/>
  <c r="L99" i="12"/>
  <c r="I99" i="12"/>
  <c r="N36" i="12"/>
  <c r="N7" i="12"/>
  <c r="H46" i="12"/>
  <c r="H14" i="12"/>
  <c r="H28" i="12"/>
  <c r="H62" i="12"/>
  <c r="N62" i="12" s="1"/>
  <c r="N33" i="12"/>
  <c r="F68" i="12"/>
  <c r="H68" i="12" s="1"/>
  <c r="N14" i="12"/>
  <c r="H44" i="12"/>
  <c r="N44" i="12" s="1"/>
  <c r="H33" i="12"/>
  <c r="H50" i="12"/>
  <c r="N50" i="12" s="1"/>
  <c r="H85" i="12"/>
  <c r="N85" i="12" s="1"/>
  <c r="H64" i="12"/>
  <c r="N64" i="12" s="1"/>
  <c r="N46" i="12"/>
  <c r="N35" i="12"/>
  <c r="F52" i="12"/>
  <c r="H17" i="12"/>
  <c r="N17" i="12" s="1"/>
  <c r="H35" i="12"/>
  <c r="H71" i="12"/>
  <c r="N71" i="12" s="1"/>
  <c r="H87" i="12"/>
  <c r="N87" i="12" s="1"/>
  <c r="C99" i="12"/>
  <c r="N28" i="12"/>
  <c r="N81" i="12"/>
  <c r="F12" i="12"/>
  <c r="H23" i="12"/>
  <c r="N23" i="12" s="1"/>
  <c r="F30" i="12"/>
  <c r="H41" i="12"/>
  <c r="N41" i="12" s="1"/>
  <c r="H59" i="12"/>
  <c r="N59" i="12" s="1"/>
  <c r="N10" i="12"/>
  <c r="H48" i="12"/>
  <c r="N48" i="12" s="1"/>
  <c r="H66" i="12"/>
  <c r="N66" i="12" s="1"/>
  <c r="H83" i="12"/>
  <c r="N83" i="12" s="1"/>
  <c r="N8" i="12"/>
  <c r="N25" i="12"/>
  <c r="N79" i="12"/>
  <c r="N77" i="12"/>
  <c r="N19" i="12"/>
  <c r="N37" i="12"/>
  <c r="N55" i="12"/>
  <c r="N73" i="12"/>
  <c r="N89" i="12"/>
  <c r="N21" i="12"/>
  <c r="N39" i="12"/>
  <c r="N57" i="12"/>
  <c r="N75" i="12"/>
  <c r="N9" i="12"/>
  <c r="N11" i="12"/>
  <c r="N13" i="12"/>
  <c r="N15" i="12"/>
  <c r="N18" i="12"/>
  <c r="N20" i="12"/>
  <c r="N22" i="12"/>
  <c r="N24" i="12"/>
  <c r="N27" i="12"/>
  <c r="N29" i="12"/>
  <c r="N32" i="12"/>
  <c r="N34" i="12"/>
  <c r="N38" i="12"/>
  <c r="N40" i="12"/>
  <c r="N42" i="12"/>
  <c r="N45" i="12"/>
  <c r="N47" i="12"/>
  <c r="N49" i="12"/>
  <c r="N51" i="12"/>
  <c r="N53" i="12"/>
  <c r="N56" i="12"/>
  <c r="N58" i="12"/>
  <c r="N60" i="12"/>
  <c r="N63" i="12"/>
  <c r="N65" i="12"/>
  <c r="N67" i="12"/>
  <c r="N69" i="12"/>
  <c r="N72" i="12"/>
  <c r="N74" i="12"/>
  <c r="N76" i="12"/>
  <c r="N78" i="12"/>
  <c r="N80" i="12"/>
  <c r="N82" i="12"/>
  <c r="N84" i="12"/>
  <c r="N86" i="12"/>
  <c r="N88" i="12"/>
  <c r="N90" i="12"/>
  <c r="N92" i="12"/>
  <c r="N94" i="12"/>
  <c r="N96" i="12"/>
  <c r="H4" i="12"/>
  <c r="H6" i="12"/>
  <c r="N6" i="12" s="1"/>
  <c r="N63" i="11"/>
  <c r="N7" i="11"/>
  <c r="N77" i="11"/>
  <c r="N87" i="11"/>
  <c r="N73" i="11"/>
  <c r="N62" i="11"/>
  <c r="N97" i="11"/>
  <c r="N86" i="11"/>
  <c r="N5" i="11"/>
  <c r="N85" i="11"/>
  <c r="N95" i="11"/>
  <c r="N81" i="11"/>
  <c r="N17" i="11"/>
  <c r="N45" i="11"/>
  <c r="N15" i="11"/>
  <c r="N55" i="11"/>
  <c r="N53" i="11"/>
  <c r="H11" i="11"/>
  <c r="H20" i="11"/>
  <c r="N20" i="11" s="1"/>
  <c r="H12" i="11"/>
  <c r="H21" i="11"/>
  <c r="H30" i="11"/>
  <c r="N30" i="11" s="1"/>
  <c r="H13" i="11"/>
  <c r="N13" i="11" s="1"/>
  <c r="H22" i="11"/>
  <c r="N22" i="11" s="1"/>
  <c r="H32" i="11"/>
  <c r="N32" i="11"/>
  <c r="H40" i="11"/>
  <c r="N40" i="11" s="1"/>
  <c r="H49" i="11"/>
  <c r="N49" i="11" s="1"/>
  <c r="H76" i="11"/>
  <c r="N76" i="11" s="1"/>
  <c r="H84" i="11"/>
  <c r="N84" i="11" s="1"/>
  <c r="H92" i="11"/>
  <c r="N92" i="11" s="1"/>
  <c r="H79" i="11"/>
  <c r="N79" i="11" s="1"/>
  <c r="H46" i="11"/>
  <c r="N46" i="11" s="1"/>
  <c r="F4" i="11"/>
  <c r="N71" i="11"/>
  <c r="N23" i="11"/>
  <c r="H25" i="11"/>
  <c r="N25" i="11" s="1"/>
  <c r="N94" i="11"/>
  <c r="N78" i="11"/>
  <c r="N14" i="11"/>
  <c r="N6" i="11"/>
  <c r="H56" i="11"/>
  <c r="N56" i="11" s="1"/>
  <c r="N93" i="11"/>
  <c r="N69" i="11"/>
  <c r="N37" i="11"/>
  <c r="N68" i="11"/>
  <c r="N60" i="11"/>
  <c r="N52" i="11"/>
  <c r="N44" i="11"/>
  <c r="N36" i="11"/>
  <c r="N28" i="11"/>
  <c r="H89" i="11"/>
  <c r="N89" i="11" s="1"/>
  <c r="N67" i="11"/>
  <c r="N59" i="11"/>
  <c r="N51" i="11"/>
  <c r="N35" i="11"/>
  <c r="N27" i="11"/>
  <c r="N19" i="11"/>
  <c r="N58" i="11"/>
  <c r="N50" i="11"/>
  <c r="N42" i="11"/>
  <c r="N34" i="11"/>
  <c r="N18" i="11"/>
  <c r="N10" i="11"/>
  <c r="N48" i="11"/>
  <c r="N66" i="11"/>
  <c r="N75" i="11"/>
  <c r="N83" i="11"/>
  <c r="N91" i="11"/>
  <c r="N41" i="11"/>
  <c r="N33" i="11"/>
  <c r="N9" i="11"/>
  <c r="N47" i="11"/>
  <c r="N29" i="11"/>
  <c r="N11" i="11"/>
  <c r="N57" i="11"/>
  <c r="N12" i="11"/>
  <c r="N39" i="11"/>
  <c r="N21" i="11"/>
  <c r="N38" i="11"/>
  <c r="N65" i="11"/>
  <c r="N74" i="11"/>
  <c r="N82" i="11"/>
  <c r="N90" i="11"/>
  <c r="F99" i="11"/>
  <c r="F99" i="12" l="1"/>
  <c r="H52" i="12"/>
  <c r="N52" i="12" s="1"/>
  <c r="H30" i="12"/>
  <c r="N30" i="12" s="1"/>
  <c r="N68" i="12"/>
  <c r="H12" i="12"/>
  <c r="N12" i="12" s="1"/>
  <c r="H4" i="11"/>
  <c r="H99" i="12" l="1"/>
  <c r="N4" i="12"/>
  <c r="N99" i="12" s="1"/>
  <c r="L99" i="11"/>
  <c r="H99" i="11"/>
  <c r="N4" i="11"/>
  <c r="N99" i="11" s="1"/>
  <c r="F22" i="6" l="1"/>
  <c r="F23" i="6"/>
  <c r="F24" i="6"/>
  <c r="F25" i="6"/>
  <c r="F26" i="6"/>
  <c r="F27" i="6"/>
  <c r="F28" i="6"/>
  <c r="F29" i="6"/>
  <c r="G29" i="6" s="1"/>
  <c r="F30" i="6"/>
  <c r="F31" i="6"/>
  <c r="F32" i="6"/>
  <c r="F33" i="6"/>
  <c r="F34" i="6"/>
  <c r="F35" i="6"/>
  <c r="F36" i="6"/>
  <c r="F37" i="6"/>
  <c r="G37" i="6" s="1"/>
  <c r="F38" i="6"/>
  <c r="F39" i="6"/>
  <c r="F40" i="6"/>
  <c r="F41" i="6"/>
  <c r="F42" i="6"/>
  <c r="F43" i="6"/>
  <c r="F44" i="6"/>
  <c r="F45" i="6"/>
  <c r="G45" i="6" s="1"/>
  <c r="F46" i="6"/>
  <c r="F47" i="6"/>
  <c r="F48" i="6"/>
  <c r="F49" i="6"/>
  <c r="F50" i="6"/>
  <c r="F51" i="6"/>
  <c r="F52" i="6"/>
  <c r="F53" i="6"/>
  <c r="G53" i="6" s="1"/>
  <c r="F54" i="6"/>
  <c r="F55" i="6"/>
  <c r="F56" i="6"/>
  <c r="F57" i="6"/>
  <c r="F58" i="6"/>
  <c r="F59" i="6"/>
  <c r="F60" i="6"/>
  <c r="F61" i="6"/>
  <c r="G61" i="6" s="1"/>
  <c r="F62" i="6"/>
  <c r="F63" i="6"/>
  <c r="F64" i="6"/>
  <c r="F65" i="6"/>
  <c r="F66" i="6"/>
  <c r="F67" i="6"/>
  <c r="F68" i="6"/>
  <c r="F69" i="6"/>
  <c r="G69" i="6" s="1"/>
  <c r="F70" i="6"/>
  <c r="F71" i="6"/>
  <c r="F72" i="6"/>
  <c r="F73" i="6"/>
  <c r="F74" i="6"/>
  <c r="F75" i="6"/>
  <c r="F76" i="6"/>
  <c r="F77" i="6"/>
  <c r="G77" i="6" s="1"/>
  <c r="F78" i="6"/>
  <c r="F79" i="6"/>
  <c r="F80" i="6"/>
  <c r="F81" i="6"/>
  <c r="F82" i="6"/>
  <c r="F83" i="6"/>
  <c r="F84" i="6"/>
  <c r="F85" i="6"/>
  <c r="G85" i="6" s="1"/>
  <c r="F86" i="6"/>
  <c r="F87" i="6"/>
  <c r="F88" i="6"/>
  <c r="F89" i="6"/>
  <c r="F90" i="6"/>
  <c r="F91" i="6"/>
  <c r="F92" i="6"/>
  <c r="F93" i="6"/>
  <c r="G93" i="6" s="1"/>
  <c r="F94" i="6"/>
  <c r="F95" i="6"/>
  <c r="F96" i="6"/>
  <c r="F97" i="6"/>
  <c r="F98" i="6"/>
  <c r="F99" i="6"/>
  <c r="F100" i="6"/>
  <c r="F101" i="6"/>
  <c r="G101" i="6" s="1"/>
  <c r="F102" i="6"/>
  <c r="F103" i="6"/>
  <c r="F104" i="6"/>
  <c r="F21" i="6"/>
  <c r="F13" i="6"/>
  <c r="F14" i="6"/>
  <c r="F15" i="6"/>
  <c r="F16" i="6"/>
  <c r="F17" i="6"/>
  <c r="F18" i="6"/>
  <c r="G18" i="6" s="1"/>
  <c r="F19" i="6"/>
  <c r="G19" i="6" s="1"/>
  <c r="F20" i="6"/>
  <c r="G20" i="6" s="1"/>
  <c r="F12" i="6"/>
  <c r="F11" i="6"/>
  <c r="G13" i="6"/>
  <c r="G14" i="6"/>
  <c r="G15" i="6"/>
  <c r="G16" i="6"/>
  <c r="G17" i="6"/>
  <c r="G21" i="6"/>
  <c r="G22" i="6"/>
  <c r="G23" i="6"/>
  <c r="G24" i="6"/>
  <c r="G25" i="6"/>
  <c r="G26" i="6"/>
  <c r="G27" i="6"/>
  <c r="G28" i="6"/>
  <c r="G30" i="6"/>
  <c r="G31" i="6"/>
  <c r="G32" i="6"/>
  <c r="G33" i="6"/>
  <c r="G34" i="6"/>
  <c r="G35" i="6"/>
  <c r="G36" i="6"/>
  <c r="G38" i="6"/>
  <c r="G39" i="6"/>
  <c r="G40" i="6"/>
  <c r="G41" i="6"/>
  <c r="G42" i="6"/>
  <c r="G43" i="6"/>
  <c r="G44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2" i="6"/>
  <c r="G63" i="6"/>
  <c r="G64" i="6"/>
  <c r="G65" i="6"/>
  <c r="G66" i="6"/>
  <c r="G67" i="6"/>
  <c r="G68" i="6"/>
  <c r="G70" i="6"/>
  <c r="G71" i="6"/>
  <c r="G72" i="6"/>
  <c r="G73" i="6"/>
  <c r="G74" i="6"/>
  <c r="G75" i="6"/>
  <c r="G76" i="6"/>
  <c r="G78" i="6"/>
  <c r="G79" i="6"/>
  <c r="G80" i="6"/>
  <c r="G81" i="6"/>
  <c r="G82" i="6"/>
  <c r="G83" i="6"/>
  <c r="G84" i="6"/>
  <c r="G86" i="6"/>
  <c r="G87" i="6"/>
  <c r="G88" i="6"/>
  <c r="G89" i="6"/>
  <c r="G90" i="6"/>
  <c r="G91" i="6"/>
  <c r="G92" i="6"/>
  <c r="G94" i="6"/>
  <c r="G95" i="6"/>
  <c r="G96" i="6"/>
  <c r="G97" i="6"/>
  <c r="G98" i="6"/>
  <c r="G99" i="6"/>
  <c r="G100" i="6"/>
  <c r="G102" i="6"/>
  <c r="G103" i="6"/>
  <c r="G104" i="6"/>
  <c r="G11" i="6"/>
  <c r="F10" i="6"/>
  <c r="E10" i="6"/>
  <c r="E11" i="6"/>
  <c r="E13" i="6"/>
  <c r="E14" i="6"/>
  <c r="E15" i="6"/>
  <c r="E16" i="6"/>
  <c r="E17" i="6"/>
  <c r="E18" i="6"/>
  <c r="E19" i="6"/>
  <c r="E20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F9" i="6"/>
  <c r="E9" i="6"/>
  <c r="F9" i="5" l="1"/>
  <c r="F10" i="5"/>
  <c r="F11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F30" i="5"/>
  <c r="F32" i="5"/>
  <c r="F33" i="5"/>
  <c r="F34" i="5"/>
  <c r="F35" i="5"/>
  <c r="F37" i="5"/>
  <c r="F38" i="5"/>
  <c r="F39" i="5"/>
  <c r="F40" i="5"/>
  <c r="F41" i="5"/>
  <c r="F42" i="5"/>
  <c r="F43" i="5"/>
  <c r="F44" i="5"/>
  <c r="F45" i="5"/>
  <c r="F46" i="5"/>
  <c r="F47" i="5"/>
  <c r="F49" i="5"/>
  <c r="F50" i="5"/>
  <c r="F51" i="5"/>
  <c r="F52" i="5"/>
  <c r="F53" i="5"/>
  <c r="F54" i="5"/>
  <c r="F55" i="5"/>
  <c r="F56" i="5"/>
  <c r="F57" i="5"/>
  <c r="F58" i="5"/>
  <c r="F60" i="5"/>
  <c r="F61" i="5"/>
  <c r="F62" i="5"/>
  <c r="F63" i="5"/>
  <c r="F64" i="5"/>
  <c r="F65" i="5"/>
  <c r="F67" i="5"/>
  <c r="F68" i="5"/>
  <c r="F69" i="5"/>
  <c r="F70" i="5"/>
  <c r="F71" i="5"/>
  <c r="F72" i="5"/>
  <c r="F73" i="5"/>
  <c r="F74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D104" i="5"/>
</calcChain>
</file>

<file path=xl/sharedStrings.xml><?xml version="1.0" encoding="utf-8"?>
<sst xmlns="http://schemas.openxmlformats.org/spreadsheetml/2006/main" count="2396" uniqueCount="201">
  <si>
    <t>Data scourced from MAWC work paper MAWC_2024_RRM</t>
  </si>
  <si>
    <t>Tabs utilized Link CAS4-6, CAS-4 UPIS, CAS-5 AD</t>
  </si>
  <si>
    <t>Allocate Corporate</t>
  </si>
  <si>
    <t>Historical Base Year UPIS ending 12/31/23 - Linked from Workpapers</t>
  </si>
  <si>
    <t>Total</t>
  </si>
  <si>
    <t>Water</t>
  </si>
  <si>
    <t>Wastewater</t>
  </si>
  <si>
    <t>St. Louis County</t>
  </si>
  <si>
    <t>All Other Water</t>
  </si>
  <si>
    <t>Arnold</t>
  </si>
  <si>
    <t>All Other WW</t>
  </si>
  <si>
    <t>MAWC Corp</t>
  </si>
  <si>
    <t>Sewer</t>
  </si>
  <si>
    <t>NARUC Account</t>
  </si>
  <si>
    <t>Account Description</t>
  </si>
  <si>
    <t>1017</t>
  </si>
  <si>
    <t>77</t>
  </si>
  <si>
    <t>88</t>
  </si>
  <si>
    <t>1</t>
  </si>
  <si>
    <t>2</t>
  </si>
  <si>
    <t>51</t>
  </si>
  <si>
    <t>52</t>
  </si>
  <si>
    <t xml:space="preserve">   Intangible Plant</t>
  </si>
  <si>
    <t>Organization</t>
  </si>
  <si>
    <t>Franchise &amp; Consents</t>
  </si>
  <si>
    <t>Miscellaneous Intangible Plant Studies</t>
  </si>
  <si>
    <t xml:space="preserve">   Source of Supply Plant</t>
  </si>
  <si>
    <t>Land &amp; Land Rights</t>
  </si>
  <si>
    <t>Structures &amp; Improvements</t>
  </si>
  <si>
    <t>Collection &amp; Impound Reservoirs</t>
  </si>
  <si>
    <t>Lake, River, &amp; Other Intakes</t>
  </si>
  <si>
    <t>Wells &amp; Springs</t>
  </si>
  <si>
    <t>Infiltration Galleries &amp; Tunnels</t>
  </si>
  <si>
    <t>Supply Mains</t>
  </si>
  <si>
    <t>Other P/E-Supply</t>
  </si>
  <si>
    <t xml:space="preserve">   Pumping Plant</t>
  </si>
  <si>
    <t>Pumping Land &amp; Land Rights</t>
  </si>
  <si>
    <t>Pumping Structures &amp; Improvements</t>
  </si>
  <si>
    <t>Boiler Plant Equipment</t>
  </si>
  <si>
    <t>Power Generation Equipment</t>
  </si>
  <si>
    <t>Steam Pumping Equipment</t>
  </si>
  <si>
    <t>Electric Pumping Equipment</t>
  </si>
  <si>
    <t>Diesel Pumping Equipment</t>
  </si>
  <si>
    <t>Pump Equip Hydraulic</t>
  </si>
  <si>
    <t>Other Pumping Equipment</t>
  </si>
  <si>
    <t xml:space="preserve">   Water Treatment Plant</t>
  </si>
  <si>
    <t>Water Treatment Land &amp; land Rights</t>
  </si>
  <si>
    <t>Water Treatment Structures &amp; Improvements</t>
  </si>
  <si>
    <t>Water Treatment Equipment</t>
  </si>
  <si>
    <t>Water Treatment - Other</t>
  </si>
  <si>
    <t xml:space="preserve">   Transmission and Distribution Plant</t>
  </si>
  <si>
    <t>Transmission &amp; Distribution Land</t>
  </si>
  <si>
    <t>Transmission &amp; Distribution Structures &amp; Impr</t>
  </si>
  <si>
    <t>Distribution Reservoirs &amp; Standpipes</t>
  </si>
  <si>
    <t>Distribution Reservoirs &amp; Standpipes - Tank Coating</t>
  </si>
  <si>
    <t>Transmission &amp; Distribution Mains</t>
  </si>
  <si>
    <t>Fire mains</t>
  </si>
  <si>
    <t>Services</t>
  </si>
  <si>
    <t>Meters</t>
  </si>
  <si>
    <t>Meter Installation</t>
  </si>
  <si>
    <t>Hydrants</t>
  </si>
  <si>
    <t>Other Transmission &amp; Distribution Plant</t>
  </si>
  <si>
    <t>Collection Plant</t>
  </si>
  <si>
    <t>Collections Sewers</t>
  </si>
  <si>
    <t>Collections Sewers - Force</t>
  </si>
  <si>
    <t>Collections Sewers - Gravity</t>
  </si>
  <si>
    <t>Special Collecting Structures</t>
  </si>
  <si>
    <t>Services to Customers</t>
  </si>
  <si>
    <t>Flow Measuring Devices</t>
  </si>
  <si>
    <t>Flow Measuring Installations</t>
  </si>
  <si>
    <t>Other Collection Plant Facilities</t>
  </si>
  <si>
    <t>Receiving Wells</t>
  </si>
  <si>
    <t xml:space="preserve">   Treatment and Disposal Plant</t>
  </si>
  <si>
    <t>Oxidation Lagoon Land &amp; Land Rights</t>
  </si>
  <si>
    <t>Other Land &amp; Land Rights</t>
  </si>
  <si>
    <t>Treatment and Disposal Plant Equipment</t>
  </si>
  <si>
    <t>Plant Sewers</t>
  </si>
  <si>
    <t>Outfall Sewer Line</t>
  </si>
  <si>
    <t>Other Treatment and Disposal Plant Equip</t>
  </si>
  <si>
    <t xml:space="preserve">   General Plant</t>
  </si>
  <si>
    <t>General Land &amp; Land Rights</t>
  </si>
  <si>
    <t>Stores Shops Equipment Structures</t>
  </si>
  <si>
    <t>Office Structures</t>
  </si>
  <si>
    <t>General Structures - HVAC</t>
  </si>
  <si>
    <t>Miscellaneous Structures</t>
  </si>
  <si>
    <t>Structures &amp; Improvements - Leasehold</t>
  </si>
  <si>
    <t>Office Furniture and Equipment</t>
  </si>
  <si>
    <t>Computers &amp; Peripheral Equipment</t>
  </si>
  <si>
    <t>Computer Hardware &amp; Software</t>
  </si>
  <si>
    <t>Computer Software</t>
  </si>
  <si>
    <t>Personal Computer Software</t>
  </si>
  <si>
    <t>Other Office Equipment</t>
  </si>
  <si>
    <t>BTS Initial Investment</t>
  </si>
  <si>
    <t>Transportation Equipment</t>
  </si>
  <si>
    <t>Transportation Equipment - Light Trucks</t>
  </si>
  <si>
    <t>Transportation Equipment - Heavy Trucks</t>
  </si>
  <si>
    <t>Transportation Equipment - Cars</t>
  </si>
  <si>
    <t>Transportation Equipment - Other</t>
  </si>
  <si>
    <t>Stores Equipment</t>
  </si>
  <si>
    <t>Tools, Shop, &amp; Garage Equipment</t>
  </si>
  <si>
    <t>Laboratory Equipment</t>
  </si>
  <si>
    <t>Power Operated Equipment</t>
  </si>
  <si>
    <t>Communication Equipment</t>
  </si>
  <si>
    <t>Communication Equipment (non telephone)</t>
  </si>
  <si>
    <t>Telephone Equipment</t>
  </si>
  <si>
    <t>Miscellaneous Equipment</t>
  </si>
  <si>
    <t>Other Tangible Property</t>
  </si>
  <si>
    <t>Workpaper</t>
  </si>
  <si>
    <t>Historic Base Year ending 12/31/23 Accum Depr - Linked from Workpapers</t>
  </si>
  <si>
    <t>Transportation Equipment Capitalization</t>
  </si>
  <si>
    <t>Historic Base Year ending 12/31/23 CAC/CIAC - Linked from Workpapers</t>
  </si>
  <si>
    <t>Customer Advances</t>
  </si>
  <si>
    <t>Advances for Construction - NT Mains</t>
  </si>
  <si>
    <t>Advances for Construction - NT Extension Deposits</t>
  </si>
  <si>
    <t>Advances for Construction - NT Hydrants</t>
  </si>
  <si>
    <t>Advances for Construction - NT WIP</t>
  </si>
  <si>
    <t>Advances for Construction - TAX Mains</t>
  </si>
  <si>
    <t>Advances for Construction - Reclassed to Current</t>
  </si>
  <si>
    <t>Total Customer Advances</t>
  </si>
  <si>
    <t>Base Year ending 12/31/24 CAC/CIAC - Linked from Workpapers</t>
  </si>
  <si>
    <t>Contributions in Aid Construction</t>
  </si>
  <si>
    <t>CIAC-Non Taxable -  Mains</t>
  </si>
  <si>
    <t>CIAC-Non Taxable -  Ext Dep</t>
  </si>
  <si>
    <t>CIAC-Non Taxable -  Services</t>
  </si>
  <si>
    <t>CIAC-Non Taxable -  Meters</t>
  </si>
  <si>
    <t>CIAC-Non Taxable -  Hydrants</t>
  </si>
  <si>
    <t>CIAC-Non Taxable -  Other</t>
  </si>
  <si>
    <t>CIAC-Non Taxable -  WIP</t>
  </si>
  <si>
    <t>CIAC-Taxable - Mains</t>
  </si>
  <si>
    <t>CIAC-Taxable - Extension Deposits</t>
  </si>
  <si>
    <t>CIAC-Taxable - Services</t>
  </si>
  <si>
    <t>CIAC-Taxable - Meters</t>
  </si>
  <si>
    <t>CIAC-Taxable - Hydrants</t>
  </si>
  <si>
    <t>CIAC-Taxable - Other</t>
  </si>
  <si>
    <t>CIAC-Taxable - WIP</t>
  </si>
  <si>
    <t>CIAC-Taxable - Services SIT</t>
  </si>
  <si>
    <t>Accum Amort CIAC</t>
  </si>
  <si>
    <t>Total Contributions</t>
  </si>
  <si>
    <t>Test Year UPIS ending 12/31/24 - Linked from Workpapers</t>
  </si>
  <si>
    <t>Test Year ending 12/31/24 Accum Depr - Linked from Workpapers</t>
  </si>
  <si>
    <t>Test Year ending 12/31/24 CAC/Advance - Linked from Workpapers</t>
  </si>
  <si>
    <t>Comment</t>
  </si>
  <si>
    <t>Future Test Year 13 Month average UPIS ending 5/31/26 - Linked from Workpapers</t>
  </si>
  <si>
    <t>Future Test Year 13 Month average ending 5/31/26 Accum Depr - Linked from Workpapers</t>
  </si>
  <si>
    <t>Future Test Year 13 Month average ending 5/31/26 CAC/Advance - Linked from Workpapers</t>
  </si>
  <si>
    <t>Missouri-American Water Company</t>
  </si>
  <si>
    <t>Utility Plant In Service Summary</t>
  </si>
  <si>
    <t>For the 12 Months Ended May 31, 2026</t>
  </si>
  <si>
    <t>Schedule: CAS-4</t>
  </si>
  <si>
    <t>Line Number</t>
  </si>
  <si>
    <t>12 Months Ended 12/31/23</t>
  </si>
  <si>
    <t>Pro Forma Adjustments</t>
  </si>
  <si>
    <t>Pro Forma For the 12 Months Ended 12/31/24</t>
  </si>
  <si>
    <t>Pro Forma For the 12 Months Ended 5/31/26</t>
  </si>
  <si>
    <t>Total Utility Plant In Service</t>
  </si>
  <si>
    <t>Total Water</t>
  </si>
  <si>
    <t xml:space="preserve">      Subtotal</t>
  </si>
  <si>
    <t>Allocated MAWC Corporate</t>
  </si>
  <si>
    <t>Total Sewer</t>
  </si>
  <si>
    <t>Accumulated Provision for Depreciation Summary</t>
  </si>
  <si>
    <t>Schedule: CAS-5</t>
  </si>
  <si>
    <t>Total Accumulated Provision for Depreciation</t>
  </si>
  <si>
    <t>Missouri American Water</t>
  </si>
  <si>
    <t>2024 GRC - OPC 8502_Attachment</t>
  </si>
  <si>
    <t>Case No. WR-2024-0320</t>
  </si>
  <si>
    <t>Estimate</t>
  </si>
  <si>
    <t>Line #</t>
  </si>
  <si>
    <t>TOTAL Salvage</t>
  </si>
  <si>
    <t>Total Salvage</t>
  </si>
  <si>
    <t>2024 GRC - OPC 8503_Attachment</t>
  </si>
  <si>
    <t>TOTAL Cost of Removal</t>
  </si>
  <si>
    <t>Total Cost of Removal</t>
  </si>
  <si>
    <t>2024 GRC - OPC 8501_Attachment</t>
  </si>
  <si>
    <t>TOTAL Retirements</t>
  </si>
  <si>
    <t>Total Retirements</t>
  </si>
  <si>
    <t>2024 GRC - OPC 8500_Attachment</t>
  </si>
  <si>
    <t>TOTAL Additions</t>
  </si>
  <si>
    <t>Total Additions</t>
  </si>
  <si>
    <t>January 1,2024</t>
  </si>
  <si>
    <t>Proforma CAS-4</t>
  </si>
  <si>
    <t>January 1,2025</t>
  </si>
  <si>
    <t>May 31,2025</t>
  </si>
  <si>
    <t>D-E</t>
  </si>
  <si>
    <t>Depreciation Rates</t>
  </si>
  <si>
    <t>OPC data request responses to 8500,8501,8502,8503</t>
  </si>
  <si>
    <t>Depreciation rates ordered in Case Number WR-2022-0303</t>
  </si>
  <si>
    <t>Additions -Year</t>
  </si>
  <si>
    <t>Retirements</t>
  </si>
  <si>
    <t>In-Service Balance End</t>
  </si>
  <si>
    <t>In-Service Balance Begin</t>
  </si>
  <si>
    <t>Ordered Depreciation Rates</t>
  </si>
  <si>
    <t>Reserve Begin Balance</t>
  </si>
  <si>
    <t xml:space="preserve">Salvage </t>
  </si>
  <si>
    <t>Cost of Removal</t>
  </si>
  <si>
    <t>Reserve Ending Balance</t>
  </si>
  <si>
    <t>Net Plant</t>
  </si>
  <si>
    <t>Calculated Depreciation Expense</t>
  </si>
  <si>
    <t>WR-2022-0303</t>
  </si>
  <si>
    <t>Accrued  Depreciation</t>
  </si>
  <si>
    <t>0531/2025</t>
  </si>
  <si>
    <t>JAR-DR-2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</si>
</sst>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mmmm\ 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177">
    <xf numFmtId="0" fontId="0" fillId="0" borderId="0" xfId="0"/>
    <xf numFmtId="0" fontId="2" fillId="0" borderId="0" xfId="1"/>
    <xf numFmtId="0" fontId="6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37" fontId="6" fillId="0" borderId="0" xfId="1" applyNumberFormat="1" applyFont="1"/>
    <xf numFmtId="0" fontId="6" fillId="0" borderId="0" xfId="1" quotePrefix="1" applyFont="1"/>
    <xf numFmtId="5" fontId="6" fillId="0" borderId="0" xfId="1" applyNumberFormat="1" applyFont="1"/>
    <xf numFmtId="0" fontId="5" fillId="3" borderId="0" xfId="1" applyFont="1" applyFill="1" applyAlignment="1">
      <alignment vertical="top"/>
    </xf>
    <xf numFmtId="0" fontId="5" fillId="3" borderId="0" xfId="1" quotePrefix="1" applyFont="1" applyFill="1" applyAlignment="1">
      <alignment vertical="top"/>
    </xf>
    <xf numFmtId="0" fontId="5" fillId="0" borderId="0" xfId="1" applyFont="1" applyAlignment="1">
      <alignment horizontal="center" wrapText="1"/>
    </xf>
    <xf numFmtId="0" fontId="5" fillId="0" borderId="0" xfId="1" quotePrefix="1" applyFont="1" applyAlignment="1">
      <alignment vertical="top"/>
    </xf>
    <xf numFmtId="0" fontId="5" fillId="2" borderId="0" xfId="1" applyFont="1" applyFill="1" applyAlignment="1">
      <alignment vertical="top"/>
    </xf>
    <xf numFmtId="0" fontId="5" fillId="2" borderId="0" xfId="1" quotePrefix="1" applyFont="1" applyFill="1" applyAlignment="1">
      <alignment vertical="top"/>
    </xf>
    <xf numFmtId="4" fontId="6" fillId="0" borderId="0" xfId="1" applyNumberFormat="1" applyFont="1"/>
    <xf numFmtId="0" fontId="5" fillId="3" borderId="0" xfId="1" quotePrefix="1" applyFont="1" applyFill="1" applyAlignment="1">
      <alignment horizontal="center" vertical="top"/>
    </xf>
    <xf numFmtId="37" fontId="6" fillId="0" borderId="0" xfId="9" applyNumberFormat="1" applyFont="1" applyAlignment="1">
      <alignment horizontal="left" vertical="top"/>
    </xf>
    <xf numFmtId="37" fontId="6" fillId="0" borderId="0" xfId="9" applyNumberFormat="1" applyFont="1" applyAlignment="1">
      <alignment horizontal="left"/>
    </xf>
    <xf numFmtId="0" fontId="6" fillId="0" borderId="0" xfId="8" applyFont="1"/>
    <xf numFmtId="49" fontId="6" fillId="0" borderId="0" xfId="1" applyNumberFormat="1" applyFont="1" applyAlignment="1">
      <alignment horizontal="center"/>
    </xf>
    <xf numFmtId="0" fontId="5" fillId="2" borderId="0" xfId="1" quotePrefix="1" applyFont="1" applyFill="1" applyAlignment="1">
      <alignment horizontal="center" vertical="top"/>
    </xf>
    <xf numFmtId="0" fontId="6" fillId="4" borderId="0" xfId="1" applyFont="1" applyFill="1"/>
    <xf numFmtId="37" fontId="6" fillId="4" borderId="0" xfId="1" applyNumberFormat="1" applyFont="1" applyFill="1"/>
    <xf numFmtId="37" fontId="5" fillId="0" borderId="0" xfId="9" applyNumberFormat="1" applyFont="1" applyAlignment="1">
      <alignment horizontal="left"/>
    </xf>
    <xf numFmtId="0" fontId="5" fillId="0" borderId="0" xfId="1" applyFont="1" applyAlignment="1">
      <alignment horizontal="left" indent="1"/>
    </xf>
    <xf numFmtId="0" fontId="5" fillId="0" borderId="0" xfId="1" quotePrefix="1" applyFont="1" applyAlignment="1">
      <alignment horizontal="center" vertical="top"/>
    </xf>
    <xf numFmtId="37" fontId="5" fillId="0" borderId="0" xfId="1" applyNumberFormat="1" applyFont="1"/>
    <xf numFmtId="0" fontId="5" fillId="5" borderId="0" xfId="1" applyFont="1" applyFill="1" applyAlignment="1">
      <alignment vertical="top"/>
    </xf>
    <xf numFmtId="0" fontId="5" fillId="5" borderId="0" xfId="1" quotePrefix="1" applyFont="1" applyFill="1" applyAlignment="1">
      <alignment vertical="top"/>
    </xf>
    <xf numFmtId="0" fontId="5" fillId="5" borderId="0" xfId="1" quotePrefix="1" applyFont="1" applyFill="1" applyAlignment="1">
      <alignment horizontal="center" vertical="top"/>
    </xf>
    <xf numFmtId="14" fontId="10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0" fillId="0" borderId="0" xfId="0"/>
    <xf numFmtId="0" fontId="9" fillId="0" borderId="0" xfId="0" applyFont="1"/>
    <xf numFmtId="0" fontId="2" fillId="0" borderId="0" xfId="1"/>
    <xf numFmtId="5" fontId="2" fillId="0" borderId="0" xfId="1" applyNumberForma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37" fontId="6" fillId="0" borderId="0" xfId="1" applyNumberFormat="1" applyFont="1"/>
    <xf numFmtId="39" fontId="6" fillId="0" borderId="0" xfId="1" applyNumberFormat="1" applyFont="1"/>
    <xf numFmtId="10" fontId="6" fillId="0" borderId="0" xfId="6" applyNumberFormat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37" fontId="7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left"/>
    </xf>
    <xf numFmtId="5" fontId="6" fillId="0" borderId="0" xfId="1" applyNumberFormat="1" applyFont="1"/>
    <xf numFmtId="5" fontId="6" fillId="0" borderId="2" xfId="1" applyNumberFormat="1" applyFont="1" applyBorder="1"/>
    <xf numFmtId="7" fontId="2" fillId="0" borderId="0" xfId="1" applyNumberFormat="1"/>
    <xf numFmtId="164" fontId="2" fillId="0" borderId="0" xfId="1" applyNumberFormat="1"/>
    <xf numFmtId="37" fontId="2" fillId="0" borderId="0" xfId="1" applyNumberFormat="1"/>
    <xf numFmtId="5" fontId="6" fillId="0" borderId="0" xfId="1" applyNumberFormat="1" applyFont="1" applyAlignment="1">
      <alignment horizontal="center"/>
    </xf>
    <xf numFmtId="37" fontId="6" fillId="0" borderId="0" xfId="9" applyNumberFormat="1" applyFont="1" applyAlignment="1">
      <alignment horizontal="left" vertical="top"/>
    </xf>
    <xf numFmtId="37" fontId="6" fillId="0" borderId="0" xfId="9" applyNumberFormat="1" applyFont="1" applyAlignment="1">
      <alignment horizontal="left"/>
    </xf>
    <xf numFmtId="0" fontId="6" fillId="0" borderId="0" xfId="8" applyFont="1"/>
    <xf numFmtId="49" fontId="6" fillId="0" borderId="0" xfId="1" applyNumberFormat="1" applyFont="1" applyAlignment="1">
      <alignment horizontal="center"/>
    </xf>
    <xf numFmtId="0" fontId="2" fillId="0" borderId="0" xfId="1"/>
    <xf numFmtId="5" fontId="2" fillId="0" borderId="0" xfId="1" applyNumberForma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37" fontId="6" fillId="0" borderId="0" xfId="1" applyNumberFormat="1" applyFont="1"/>
    <xf numFmtId="39" fontId="6" fillId="0" borderId="0" xfId="1" applyNumberFormat="1" applyFont="1"/>
    <xf numFmtId="10" fontId="6" fillId="0" borderId="0" xfId="6" applyNumberFormat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0" xfId="1" quotePrefix="1" applyFont="1" applyAlignment="1">
      <alignment horizontal="left"/>
    </xf>
    <xf numFmtId="37" fontId="7" fillId="0" borderId="0" xfId="1" applyNumberFormat="1" applyFont="1" applyAlignment="1">
      <alignment horizontal="center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quotePrefix="1" applyFont="1"/>
    <xf numFmtId="37" fontId="4" fillId="0" borderId="0" xfId="1" applyNumberFormat="1" applyFont="1" applyAlignment="1">
      <alignment horizontal="left"/>
    </xf>
    <xf numFmtId="37" fontId="6" fillId="0" borderId="3" xfId="1" applyNumberFormat="1" applyFont="1" applyBorder="1"/>
    <xf numFmtId="5" fontId="6" fillId="0" borderId="0" xfId="1" applyNumberFormat="1" applyFont="1"/>
    <xf numFmtId="5" fontId="6" fillId="0" borderId="2" xfId="1" applyNumberFormat="1" applyFont="1" applyBorder="1"/>
    <xf numFmtId="7" fontId="2" fillId="0" borderId="0" xfId="1" applyNumberFormat="1"/>
    <xf numFmtId="164" fontId="2" fillId="0" borderId="0" xfId="1" applyNumberFormat="1"/>
    <xf numFmtId="37" fontId="2" fillId="0" borderId="0" xfId="1" applyNumberFormat="1"/>
    <xf numFmtId="5" fontId="6" fillId="0" borderId="0" xfId="1" applyNumberFormat="1" applyFont="1" applyAlignment="1">
      <alignment horizontal="center"/>
    </xf>
    <xf numFmtId="37" fontId="6" fillId="0" borderId="0" xfId="9" applyNumberFormat="1" applyFont="1" applyAlignment="1">
      <alignment horizontal="left" vertical="top"/>
    </xf>
    <xf numFmtId="37" fontId="6" fillId="0" borderId="0" xfId="9" applyNumberFormat="1" applyFont="1" applyAlignment="1">
      <alignment horizontal="left"/>
    </xf>
    <xf numFmtId="0" fontId="6" fillId="0" borderId="0" xfId="8" applyFont="1"/>
    <xf numFmtId="49" fontId="6" fillId="0" borderId="0" xfId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/>
    <xf numFmtId="37" fontId="10" fillId="0" borderId="0" xfId="0" applyNumberFormat="1" applyFont="1"/>
    <xf numFmtId="37" fontId="8" fillId="0" borderId="0" xfId="9" applyNumberFormat="1" applyFont="1" applyAlignment="1">
      <alignment horizontal="left" vertical="top"/>
    </xf>
    <xf numFmtId="5" fontId="10" fillId="0" borderId="0" xfId="0" applyNumberFormat="1" applyFont="1"/>
    <xf numFmtId="37" fontId="8" fillId="0" borderId="0" xfId="9" applyNumberFormat="1" applyFont="1" applyAlignment="1">
      <alignment horizontal="left"/>
    </xf>
    <xf numFmtId="0" fontId="8" fillId="0" borderId="0" xfId="8" applyFont="1"/>
    <xf numFmtId="0" fontId="8" fillId="0" borderId="0" xfId="0" applyFont="1"/>
    <xf numFmtId="49" fontId="10" fillId="0" borderId="0" xfId="0" applyNumberFormat="1" applyFont="1" applyAlignment="1">
      <alignment horizontal="center"/>
    </xf>
    <xf numFmtId="37" fontId="10" fillId="0" borderId="1" xfId="0" applyNumberFormat="1" applyFont="1" applyBorder="1"/>
    <xf numFmtId="37" fontId="11" fillId="0" borderId="0" xfId="9" applyNumberFormat="1" applyFont="1" applyAlignment="1">
      <alignment horizontal="left"/>
    </xf>
    <xf numFmtId="5" fontId="10" fillId="0" borderId="5" xfId="0" applyNumberFormat="1" applyFont="1" applyBorder="1"/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14" fontId="9" fillId="0" borderId="0" xfId="0" quotePrefix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/>
    <xf numFmtId="37" fontId="10" fillId="0" borderId="0" xfId="0" applyNumberFormat="1" applyFont="1"/>
    <xf numFmtId="37" fontId="8" fillId="0" borderId="0" xfId="9" applyNumberFormat="1" applyFont="1" applyAlignment="1">
      <alignment horizontal="left" vertical="top"/>
    </xf>
    <xf numFmtId="5" fontId="10" fillId="0" borderId="0" xfId="0" applyNumberFormat="1" applyFont="1"/>
    <xf numFmtId="37" fontId="8" fillId="0" borderId="0" xfId="9" applyNumberFormat="1" applyFont="1" applyAlignment="1">
      <alignment horizontal="left"/>
    </xf>
    <xf numFmtId="0" fontId="8" fillId="0" borderId="0" xfId="8" applyFont="1"/>
    <xf numFmtId="0" fontId="8" fillId="0" borderId="0" xfId="0" applyFont="1"/>
    <xf numFmtId="49" fontId="10" fillId="0" borderId="0" xfId="0" applyNumberFormat="1" applyFont="1" applyAlignment="1">
      <alignment horizontal="center"/>
    </xf>
    <xf numFmtId="37" fontId="10" fillId="0" borderId="1" xfId="0" applyNumberFormat="1" applyFont="1" applyBorder="1"/>
    <xf numFmtId="37" fontId="11" fillId="0" borderId="0" xfId="9" applyNumberFormat="1" applyFont="1" applyAlignment="1">
      <alignment horizontal="left"/>
    </xf>
    <xf numFmtId="5" fontId="10" fillId="0" borderId="5" xfId="0" applyNumberFormat="1" applyFont="1" applyBorder="1"/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14" fontId="9" fillId="0" borderId="0" xfId="0" quotePrefix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/>
    <xf numFmtId="37" fontId="10" fillId="0" borderId="0" xfId="0" applyNumberFormat="1" applyFont="1"/>
    <xf numFmtId="37" fontId="8" fillId="0" borderId="0" xfId="9" applyNumberFormat="1" applyFont="1" applyAlignment="1">
      <alignment horizontal="left" vertical="top"/>
    </xf>
    <xf numFmtId="5" fontId="10" fillId="0" borderId="0" xfId="0" applyNumberFormat="1" applyFont="1"/>
    <xf numFmtId="37" fontId="8" fillId="0" borderId="0" xfId="9" applyNumberFormat="1" applyFont="1" applyAlignment="1">
      <alignment horizontal="left"/>
    </xf>
    <xf numFmtId="0" fontId="8" fillId="0" borderId="0" xfId="8" applyFont="1"/>
    <xf numFmtId="0" fontId="8" fillId="0" borderId="0" xfId="0" applyFont="1"/>
    <xf numFmtId="49" fontId="10" fillId="0" borderId="0" xfId="0" applyNumberFormat="1" applyFont="1" applyAlignment="1">
      <alignment horizontal="center"/>
    </xf>
    <xf numFmtId="37" fontId="10" fillId="0" borderId="1" xfId="0" applyNumberFormat="1" applyFont="1" applyBorder="1"/>
    <xf numFmtId="37" fontId="11" fillId="0" borderId="0" xfId="9" applyNumberFormat="1" applyFont="1" applyAlignment="1">
      <alignment horizontal="left"/>
    </xf>
    <xf numFmtId="5" fontId="10" fillId="0" borderId="5" xfId="0" applyNumberFormat="1" applyFont="1" applyBorder="1"/>
    <xf numFmtId="37" fontId="10" fillId="2" borderId="0" xfId="0" applyNumberFormat="1" applyFont="1" applyFill="1"/>
    <xf numFmtId="10" fontId="0" fillId="0" borderId="0" xfId="0" applyNumberFormat="1"/>
    <xf numFmtId="7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6" fillId="6" borderId="0" xfId="1" applyFont="1" applyFill="1" applyAlignment="1">
      <alignment horizontal="center"/>
    </xf>
    <xf numFmtId="0" fontId="5" fillId="6" borderId="0" xfId="1" applyFont="1" applyFill="1"/>
    <xf numFmtId="0" fontId="6" fillId="6" borderId="0" xfId="1" applyFont="1" applyFill="1"/>
    <xf numFmtId="0" fontId="0" fillId="6" borderId="0" xfId="0" applyFill="1"/>
    <xf numFmtId="10" fontId="0" fillId="6" borderId="0" xfId="0" applyNumberFormat="1" applyFill="1"/>
    <xf numFmtId="37" fontId="6" fillId="6" borderId="0" xfId="1" applyNumberFormat="1" applyFont="1" applyFill="1"/>
    <xf numFmtId="7" fontId="0" fillId="6" borderId="0" xfId="0" applyNumberFormat="1" applyFill="1"/>
    <xf numFmtId="5" fontId="6" fillId="0" borderId="0" xfId="1" applyNumberFormat="1" applyFont="1" applyBorder="1"/>
    <xf numFmtId="5" fontId="0" fillId="0" borderId="0" xfId="0" applyNumberFormat="1"/>
    <xf numFmtId="5" fontId="0" fillId="6" borderId="0" xfId="0" applyNumberFormat="1" applyFill="1"/>
    <xf numFmtId="37" fontId="0" fillId="0" borderId="0" xfId="0" applyNumberFormat="1"/>
    <xf numFmtId="49" fontId="0" fillId="0" borderId="0" xfId="0" applyNumberFormat="1"/>
    <xf numFmtId="0" fontId="13" fillId="0" borderId="0" xfId="0" applyFont="1"/>
    <xf numFmtId="37" fontId="0" fillId="6" borderId="0" xfId="0" applyNumberFormat="1" applyFill="1"/>
    <xf numFmtId="0" fontId="13" fillId="6" borderId="0" xfId="0" applyFont="1" applyFill="1"/>
    <xf numFmtId="0" fontId="14" fillId="0" borderId="0" xfId="1" applyFont="1"/>
  </cellXfs>
  <cellStyles count="12">
    <cellStyle name="Comma 2" xfId="5" xr:uid="{5EEDC30F-42CB-459D-B855-03C917FE1BBF}"/>
    <cellStyle name="Comma 3" xfId="2" xr:uid="{7417B0A9-1AC0-401E-8752-BA225011623F}"/>
    <cellStyle name="Currency 2" xfId="10" xr:uid="{2331FF36-CF3A-4895-A471-447FCC7205D4}"/>
    <cellStyle name="Normal" xfId="0" builtinId="0"/>
    <cellStyle name="Normal 10" xfId="9" xr:uid="{CAF595B7-6BD5-4E67-89D3-1F61A36E886F}"/>
    <cellStyle name="Normal 2" xfId="4" xr:uid="{A3C09331-1143-40A6-A73F-2FB3566C9B86}"/>
    <cellStyle name="Normal 2 2" xfId="8" xr:uid="{A39BA9C8-3A45-4E67-A9FA-E62091C7FCF7}"/>
    <cellStyle name="Normal 3" xfId="7" xr:uid="{C3692CE5-C8FA-4A97-B35A-843F488B6764}"/>
    <cellStyle name="Normal 4" xfId="11" xr:uid="{2AAFDF55-C373-40CB-95BB-B19BA2C6C9FF}"/>
    <cellStyle name="Normal 5" xfId="1" xr:uid="{E878315A-2BC9-4B84-9DF3-F250A148CB02}"/>
    <cellStyle name="Percent 2" xfId="6" xr:uid="{C2AF4232-6D3F-409A-B988-93FBE29AF57A}"/>
    <cellStyle name="Percent 3" xfId="3" xr:uid="{8FEDFE4A-52F4-4C73-A73C-CF8642762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8382-D288-4CE0-9DBE-0DB23C1EB77E}">
  <dimension ref="A1:A4"/>
  <sheetViews>
    <sheetView workbookViewId="0">
      <selection activeCell="D12" sqref="D1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184</v>
      </c>
    </row>
    <row r="4" spans="1:1" x14ac:dyDescent="0.25">
      <c r="A4" t="s">
        <v>185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0B54-4488-4B0B-8BFF-73FDC804F530}">
  <dimension ref="A1:N99"/>
  <sheetViews>
    <sheetView workbookViewId="0"/>
  </sheetViews>
  <sheetFormatPr defaultRowHeight="15" x14ac:dyDescent="0.25"/>
  <cols>
    <col min="2" max="2" width="41.7109375" bestFit="1" customWidth="1"/>
    <col min="3" max="3" width="14" customWidth="1"/>
    <col min="4" max="4" width="12.42578125" bestFit="1" customWidth="1"/>
    <col min="5" max="5" width="15.140625" bestFit="1" customWidth="1"/>
    <col min="6" max="6" width="14.140625" bestFit="1" customWidth="1"/>
    <col min="7" max="7" width="16.5703125" bestFit="1" customWidth="1"/>
    <col min="8" max="8" width="16.5703125" style="133" customWidth="1"/>
    <col min="9" max="9" width="12.28515625" bestFit="1" customWidth="1"/>
    <col min="10" max="12" width="15.140625" bestFit="1" customWidth="1"/>
    <col min="14" max="14" width="16.7109375" bestFit="1" customWidth="1"/>
  </cols>
  <sheetData>
    <row r="1" spans="1:14" s="133" customFormat="1" ht="42.6" customHeight="1" x14ac:dyDescent="0.25">
      <c r="A1" s="176" t="s">
        <v>200</v>
      </c>
      <c r="C1" s="160" t="s">
        <v>189</v>
      </c>
      <c r="D1" s="160" t="s">
        <v>186</v>
      </c>
      <c r="E1" s="160" t="s">
        <v>187</v>
      </c>
      <c r="F1" s="160" t="s">
        <v>188</v>
      </c>
      <c r="G1" s="160" t="s">
        <v>190</v>
      </c>
      <c r="H1" s="160" t="s">
        <v>196</v>
      </c>
      <c r="I1" s="160" t="s">
        <v>191</v>
      </c>
      <c r="J1" s="160" t="s">
        <v>192</v>
      </c>
      <c r="K1" s="160" t="s">
        <v>193</v>
      </c>
      <c r="L1" s="160" t="s">
        <v>194</v>
      </c>
      <c r="N1" s="160" t="s">
        <v>195</v>
      </c>
    </row>
    <row r="2" spans="1:14" s="133" customFormat="1" x14ac:dyDescent="0.25">
      <c r="C2" s="159">
        <v>45291</v>
      </c>
      <c r="D2" s="133">
        <v>2024</v>
      </c>
      <c r="E2" s="133">
        <v>2024</v>
      </c>
      <c r="F2" s="159">
        <v>45657</v>
      </c>
      <c r="G2" s="133" t="s">
        <v>197</v>
      </c>
      <c r="H2" s="133">
        <v>2024</v>
      </c>
      <c r="I2" s="159">
        <v>45291</v>
      </c>
      <c r="J2" s="133">
        <v>2024</v>
      </c>
      <c r="K2" s="133">
        <v>2024</v>
      </c>
      <c r="L2" s="159">
        <v>45657</v>
      </c>
      <c r="N2" s="159">
        <v>45657</v>
      </c>
    </row>
    <row r="3" spans="1:14" s="164" customFormat="1" x14ac:dyDescent="0.25">
      <c r="A3" s="161"/>
      <c r="B3" s="162" t="s">
        <v>22</v>
      </c>
      <c r="C3" s="163"/>
      <c r="D3" s="163"/>
      <c r="G3" s="165"/>
      <c r="I3" s="163"/>
    </row>
    <row r="4" spans="1:14" x14ac:dyDescent="0.25">
      <c r="A4" s="72">
        <v>301</v>
      </c>
      <c r="B4" s="92" t="s">
        <v>23</v>
      </c>
      <c r="C4" s="86">
        <v>474662</v>
      </c>
      <c r="D4" s="86">
        <v>0</v>
      </c>
      <c r="E4" s="158">
        <v>0</v>
      </c>
      <c r="F4" s="169">
        <f>C4+D4-E4</f>
        <v>474662</v>
      </c>
      <c r="G4" s="157"/>
      <c r="H4" s="158">
        <f>((C4+F4)/2)*(G4)</f>
        <v>0</v>
      </c>
      <c r="I4" s="86">
        <v>8487</v>
      </c>
      <c r="J4" s="158">
        <v>0</v>
      </c>
      <c r="K4" s="158">
        <v>0</v>
      </c>
      <c r="L4" s="158">
        <f>I4+H4+J4-K4-E4</f>
        <v>8487</v>
      </c>
      <c r="N4" s="158">
        <f>F4-L4</f>
        <v>466175</v>
      </c>
    </row>
    <row r="5" spans="1:14" x14ac:dyDescent="0.25">
      <c r="A5" s="72">
        <v>302</v>
      </c>
      <c r="B5" s="93" t="s">
        <v>24</v>
      </c>
      <c r="C5" s="74">
        <v>49260</v>
      </c>
      <c r="D5" s="74">
        <v>0</v>
      </c>
      <c r="E5" s="158">
        <v>0</v>
      </c>
      <c r="F5" s="169">
        <f t="shared" ref="F5:F68" si="0">C5+D5-E5</f>
        <v>49260</v>
      </c>
      <c r="G5" s="157"/>
      <c r="H5" s="158">
        <f t="shared" ref="H5:H68" si="1">((C5+F5)/2)*(G5)</f>
        <v>0</v>
      </c>
      <c r="I5" s="74">
        <v>0</v>
      </c>
      <c r="J5" s="158">
        <v>0</v>
      </c>
      <c r="K5" s="158">
        <v>0</v>
      </c>
      <c r="L5" s="158">
        <f t="shared" ref="L5:L68" si="2">I5+H5+J5-K5-E5</f>
        <v>0</v>
      </c>
      <c r="N5" s="158">
        <f t="shared" ref="N5:N68" si="3">F5-L5</f>
        <v>49260</v>
      </c>
    </row>
    <row r="6" spans="1:14" x14ac:dyDescent="0.25">
      <c r="A6" s="72">
        <v>303</v>
      </c>
      <c r="B6" s="93" t="s">
        <v>25</v>
      </c>
      <c r="C6" s="74">
        <v>1178950</v>
      </c>
      <c r="D6" s="74">
        <v>673249</v>
      </c>
      <c r="E6" s="158">
        <v>47203.177441478954</v>
      </c>
      <c r="F6" s="169">
        <f t="shared" si="0"/>
        <v>1804995.8225585211</v>
      </c>
      <c r="G6" s="157"/>
      <c r="H6" s="158">
        <f t="shared" si="1"/>
        <v>0</v>
      </c>
      <c r="I6" s="74">
        <v>296883</v>
      </c>
      <c r="J6" s="158">
        <v>1695.117255221028</v>
      </c>
      <c r="K6" s="158">
        <v>27011.095758915981</v>
      </c>
      <c r="L6" s="158">
        <f t="shared" si="2"/>
        <v>224363.84405482607</v>
      </c>
      <c r="N6" s="158">
        <f t="shared" si="3"/>
        <v>1580631.978503695</v>
      </c>
    </row>
    <row r="7" spans="1:14" x14ac:dyDescent="0.25">
      <c r="A7" s="72"/>
      <c r="B7" s="71" t="s">
        <v>26</v>
      </c>
      <c r="C7" s="74"/>
      <c r="D7" s="74"/>
      <c r="E7" s="158"/>
      <c r="F7" s="169">
        <f t="shared" si="0"/>
        <v>0</v>
      </c>
      <c r="G7" s="157"/>
      <c r="H7" s="158"/>
      <c r="I7" s="74"/>
      <c r="J7" s="158">
        <v>0</v>
      </c>
      <c r="K7" s="158">
        <v>0</v>
      </c>
      <c r="L7" s="158">
        <f t="shared" si="2"/>
        <v>0</v>
      </c>
      <c r="N7" s="158">
        <f t="shared" si="3"/>
        <v>0</v>
      </c>
    </row>
    <row r="8" spans="1:14" x14ac:dyDescent="0.25">
      <c r="A8" s="72">
        <v>310</v>
      </c>
      <c r="B8" s="93" t="s">
        <v>27</v>
      </c>
      <c r="C8" s="74">
        <v>3688858</v>
      </c>
      <c r="D8" s="74">
        <v>11280147</v>
      </c>
      <c r="E8" s="158">
        <v>606801.04470361664</v>
      </c>
      <c r="F8" s="169">
        <f t="shared" si="0"/>
        <v>14362203.955296384</v>
      </c>
      <c r="G8" s="157"/>
      <c r="H8" s="158">
        <f t="shared" si="1"/>
        <v>0</v>
      </c>
      <c r="I8" s="74">
        <v>0</v>
      </c>
      <c r="J8" s="158">
        <v>21790.883095496534</v>
      </c>
      <c r="K8" s="158">
        <v>348154.03860110726</v>
      </c>
      <c r="L8" s="158">
        <f t="shared" si="2"/>
        <v>-933164.20020922739</v>
      </c>
      <c r="N8" s="158">
        <f t="shared" si="3"/>
        <v>15295368.155505612</v>
      </c>
    </row>
    <row r="9" spans="1:14" x14ac:dyDescent="0.25">
      <c r="A9" s="72">
        <v>311</v>
      </c>
      <c r="B9" s="93" t="s">
        <v>28</v>
      </c>
      <c r="C9" s="74">
        <v>37658273</v>
      </c>
      <c r="D9" s="74">
        <v>9693611</v>
      </c>
      <c r="E9" s="158">
        <v>521455.33402022067</v>
      </c>
      <c r="F9" s="169">
        <f t="shared" si="0"/>
        <v>46830428.66597978</v>
      </c>
      <c r="G9" s="157">
        <v>1.9699999999999999E-2</v>
      </c>
      <c r="H9" s="158">
        <f t="shared" si="1"/>
        <v>832213.71140990069</v>
      </c>
      <c r="I9" s="74">
        <v>3603372</v>
      </c>
      <c r="J9" s="158">
        <v>18726.026137130011</v>
      </c>
      <c r="K9" s="158">
        <v>344883.4988465744</v>
      </c>
      <c r="L9" s="158">
        <f t="shared" si="2"/>
        <v>3587972.9046802358</v>
      </c>
      <c r="N9" s="158">
        <f t="shared" si="3"/>
        <v>43242455.761299543</v>
      </c>
    </row>
    <row r="10" spans="1:14" x14ac:dyDescent="0.25">
      <c r="A10" s="72">
        <v>312</v>
      </c>
      <c r="B10" s="93" t="s">
        <v>29</v>
      </c>
      <c r="C10" s="74">
        <v>168617</v>
      </c>
      <c r="D10" s="74">
        <v>7609632</v>
      </c>
      <c r="E10" s="158">
        <v>409350.41511440254</v>
      </c>
      <c r="F10" s="169">
        <f t="shared" si="0"/>
        <v>7368898.5848855972</v>
      </c>
      <c r="G10" s="157">
        <v>3.5000000000000001E-3</v>
      </c>
      <c r="H10" s="158">
        <f t="shared" si="1"/>
        <v>13190.652273549795</v>
      </c>
      <c r="I10" s="74">
        <v>101622</v>
      </c>
      <c r="J10" s="158">
        <v>14700.217012987876</v>
      </c>
      <c r="K10" s="158">
        <v>234242.77476479774</v>
      </c>
      <c r="L10" s="158">
        <f t="shared" si="2"/>
        <v>-514080.32059266261</v>
      </c>
      <c r="N10" s="158">
        <f t="shared" si="3"/>
        <v>7882978.9054782595</v>
      </c>
    </row>
    <row r="11" spans="1:14" x14ac:dyDescent="0.25">
      <c r="A11" s="72">
        <v>313</v>
      </c>
      <c r="B11" s="93" t="s">
        <v>30</v>
      </c>
      <c r="C11" s="74">
        <v>8084308</v>
      </c>
      <c r="D11" s="74">
        <v>21203729</v>
      </c>
      <c r="E11" s="158">
        <v>1140627.4332767674</v>
      </c>
      <c r="F11" s="169">
        <f t="shared" si="0"/>
        <v>28147409.566723231</v>
      </c>
      <c r="G11" s="157">
        <v>3.5700000000000003E-2</v>
      </c>
      <c r="H11" s="158">
        <f t="shared" si="1"/>
        <v>646736.1585660096</v>
      </c>
      <c r="I11" s="74">
        <v>2635789</v>
      </c>
      <c r="J11" s="158">
        <v>40961.16720792812</v>
      </c>
      <c r="K11" s="158">
        <v>652833.90163752169</v>
      </c>
      <c r="L11" s="158">
        <f t="shared" si="2"/>
        <v>1530024.9908596487</v>
      </c>
      <c r="N11" s="158">
        <f t="shared" si="3"/>
        <v>26617384.575863581</v>
      </c>
    </row>
    <row r="12" spans="1:14" x14ac:dyDescent="0.25">
      <c r="A12" s="72">
        <v>314</v>
      </c>
      <c r="B12" s="93" t="s">
        <v>31</v>
      </c>
      <c r="C12" s="74">
        <v>11457047</v>
      </c>
      <c r="D12" s="74">
        <v>2007309</v>
      </c>
      <c r="E12" s="158">
        <v>107980.63007684518</v>
      </c>
      <c r="F12" s="169">
        <f t="shared" si="0"/>
        <v>13356375.369923156</v>
      </c>
      <c r="G12" s="157">
        <v>2.52E-2</v>
      </c>
      <c r="H12" s="158">
        <f t="shared" si="1"/>
        <v>312649.12186103174</v>
      </c>
      <c r="I12" s="74">
        <v>3239924</v>
      </c>
      <c r="J12" s="158">
        <v>3877.7014428705802</v>
      </c>
      <c r="K12" s="158">
        <v>72718.507603892314</v>
      </c>
      <c r="L12" s="158">
        <f t="shared" si="2"/>
        <v>3375751.6856231652</v>
      </c>
      <c r="N12" s="158">
        <f t="shared" si="3"/>
        <v>9980623.6842999905</v>
      </c>
    </row>
    <row r="13" spans="1:14" x14ac:dyDescent="0.25">
      <c r="A13" s="72">
        <v>315</v>
      </c>
      <c r="B13" s="93" t="s">
        <v>32</v>
      </c>
      <c r="C13" s="74">
        <v>1804</v>
      </c>
      <c r="D13" s="74">
        <v>0</v>
      </c>
      <c r="E13" s="158">
        <v>0</v>
      </c>
      <c r="F13" s="169">
        <f t="shared" si="0"/>
        <v>1804</v>
      </c>
      <c r="G13" s="157">
        <v>1.77E-2</v>
      </c>
      <c r="H13" s="158">
        <f t="shared" si="1"/>
        <v>31.930800000000001</v>
      </c>
      <c r="I13" s="74">
        <v>597</v>
      </c>
      <c r="J13" s="158">
        <v>0</v>
      </c>
      <c r="K13" s="158">
        <v>0</v>
      </c>
      <c r="L13" s="158">
        <f t="shared" si="2"/>
        <v>628.93079999999998</v>
      </c>
      <c r="N13" s="158">
        <f t="shared" si="3"/>
        <v>1175.0691999999999</v>
      </c>
    </row>
    <row r="14" spans="1:14" x14ac:dyDescent="0.25">
      <c r="A14" s="72">
        <v>316</v>
      </c>
      <c r="B14" s="93" t="s">
        <v>33</v>
      </c>
      <c r="C14" s="74">
        <v>22640158</v>
      </c>
      <c r="D14" s="74">
        <v>0</v>
      </c>
      <c r="E14" s="158">
        <v>0</v>
      </c>
      <c r="F14" s="169">
        <f t="shared" si="0"/>
        <v>22640158</v>
      </c>
      <c r="G14" s="157">
        <v>1.4500000000000001E-2</v>
      </c>
      <c r="H14" s="158">
        <f t="shared" si="1"/>
        <v>328282.29100000003</v>
      </c>
      <c r="I14" s="74">
        <v>10385595</v>
      </c>
      <c r="J14" s="158">
        <v>0</v>
      </c>
      <c r="K14" s="158">
        <v>0</v>
      </c>
      <c r="L14" s="158">
        <f t="shared" si="2"/>
        <v>10713877.290999999</v>
      </c>
      <c r="N14" s="158">
        <f t="shared" si="3"/>
        <v>11926280.709000001</v>
      </c>
    </row>
    <row r="15" spans="1:14" x14ac:dyDescent="0.25">
      <c r="A15" s="72">
        <v>317</v>
      </c>
      <c r="B15" s="94" t="s">
        <v>34</v>
      </c>
      <c r="C15" s="74">
        <v>419067</v>
      </c>
      <c r="D15" s="74">
        <v>0</v>
      </c>
      <c r="E15" s="158">
        <v>0</v>
      </c>
      <c r="F15" s="169">
        <f t="shared" si="0"/>
        <v>419067</v>
      </c>
      <c r="G15" s="157">
        <v>4.9700000000000001E-2</v>
      </c>
      <c r="H15" s="158">
        <f t="shared" si="1"/>
        <v>20827.6299</v>
      </c>
      <c r="I15" s="74">
        <v>67683</v>
      </c>
      <c r="J15" s="158">
        <v>0</v>
      </c>
      <c r="K15" s="158">
        <v>0</v>
      </c>
      <c r="L15" s="158">
        <f t="shared" si="2"/>
        <v>88510.6299</v>
      </c>
      <c r="N15" s="158">
        <f t="shared" si="3"/>
        <v>330556.3701</v>
      </c>
    </row>
    <row r="16" spans="1:14" s="164" customFormat="1" x14ac:dyDescent="0.25">
      <c r="A16" s="161"/>
      <c r="B16" s="162" t="s">
        <v>35</v>
      </c>
      <c r="C16" s="166"/>
      <c r="D16" s="166"/>
      <c r="E16" s="167"/>
      <c r="F16" s="170"/>
      <c r="G16" s="165"/>
      <c r="H16" s="167"/>
      <c r="I16" s="166"/>
      <c r="J16" s="167"/>
      <c r="K16" s="167"/>
      <c r="L16" s="167">
        <f t="shared" si="2"/>
        <v>0</v>
      </c>
      <c r="N16" s="167"/>
    </row>
    <row r="17" spans="1:14" x14ac:dyDescent="0.25">
      <c r="A17" s="72">
        <v>320</v>
      </c>
      <c r="B17" s="93" t="s">
        <v>36</v>
      </c>
      <c r="C17" s="74">
        <v>519675</v>
      </c>
      <c r="D17" s="74">
        <v>0</v>
      </c>
      <c r="E17" s="158">
        <v>0</v>
      </c>
      <c r="F17" s="169">
        <f t="shared" si="0"/>
        <v>519675</v>
      </c>
      <c r="G17" s="157"/>
      <c r="H17" s="158">
        <f t="shared" si="1"/>
        <v>0</v>
      </c>
      <c r="I17" s="74">
        <v>0</v>
      </c>
      <c r="J17" s="158">
        <v>0</v>
      </c>
      <c r="K17" s="158">
        <v>0</v>
      </c>
      <c r="L17" s="158">
        <f t="shared" si="2"/>
        <v>0</v>
      </c>
      <c r="N17" s="158">
        <f t="shared" si="3"/>
        <v>519675</v>
      </c>
    </row>
    <row r="18" spans="1:14" x14ac:dyDescent="0.25">
      <c r="A18" s="72">
        <v>321</v>
      </c>
      <c r="B18" s="93" t="s">
        <v>37</v>
      </c>
      <c r="C18" s="74">
        <v>42730603</v>
      </c>
      <c r="D18" s="74">
        <v>1830332</v>
      </c>
      <c r="E18" s="158">
        <v>98460.370177874313</v>
      </c>
      <c r="F18" s="169">
        <f t="shared" si="0"/>
        <v>44462474.629822128</v>
      </c>
      <c r="G18" s="157">
        <v>3.95E-2</v>
      </c>
      <c r="H18" s="158">
        <f t="shared" si="1"/>
        <v>1722063.2831889873</v>
      </c>
      <c r="I18" s="74">
        <v>13144670</v>
      </c>
      <c r="J18" s="158">
        <v>3535.8185929513838</v>
      </c>
      <c r="K18" s="158">
        <v>62902.422539268082</v>
      </c>
      <c r="L18" s="158">
        <f t="shared" si="2"/>
        <v>14708906.309064796</v>
      </c>
      <c r="N18" s="158">
        <f t="shared" si="3"/>
        <v>29753568.320757329</v>
      </c>
    </row>
    <row r="19" spans="1:14" x14ac:dyDescent="0.25">
      <c r="A19" s="72">
        <v>322</v>
      </c>
      <c r="B19" s="93" t="s">
        <v>38</v>
      </c>
      <c r="C19" s="74">
        <v>0</v>
      </c>
      <c r="D19" s="74">
        <v>0</v>
      </c>
      <c r="E19" s="158">
        <v>0</v>
      </c>
      <c r="F19" s="169">
        <f t="shared" si="0"/>
        <v>0</v>
      </c>
      <c r="G19" s="157">
        <v>3.0499999999999999E-2</v>
      </c>
      <c r="H19" s="158">
        <f t="shared" si="1"/>
        <v>0</v>
      </c>
      <c r="I19" s="74">
        <v>0</v>
      </c>
      <c r="J19" s="158">
        <v>0</v>
      </c>
      <c r="K19" s="158">
        <v>0</v>
      </c>
      <c r="L19" s="158">
        <f t="shared" si="2"/>
        <v>0</v>
      </c>
      <c r="N19" s="158">
        <f t="shared" si="3"/>
        <v>0</v>
      </c>
    </row>
    <row r="20" spans="1:14" x14ac:dyDescent="0.25">
      <c r="A20" s="72">
        <v>323</v>
      </c>
      <c r="B20" s="93" t="s">
        <v>39</v>
      </c>
      <c r="C20" s="74">
        <v>18275402</v>
      </c>
      <c r="D20" s="74">
        <v>1376633</v>
      </c>
      <c r="E20" s="158">
        <v>74054.200270439702</v>
      </c>
      <c r="F20" s="169">
        <f t="shared" si="0"/>
        <v>19577980.79972956</v>
      </c>
      <c r="G20" s="157">
        <v>3.0499999999999999E-2</v>
      </c>
      <c r="H20" s="158">
        <f t="shared" si="1"/>
        <v>577264.08769587567</v>
      </c>
      <c r="I20" s="74">
        <v>2915875</v>
      </c>
      <c r="J20" s="158">
        <v>2659.3665830154118</v>
      </c>
      <c r="K20" s="158">
        <v>49574.62280034041</v>
      </c>
      <c r="L20" s="158">
        <f t="shared" si="2"/>
        <v>3372169.6312081111</v>
      </c>
      <c r="N20" s="158">
        <f t="shared" si="3"/>
        <v>16205811.168521449</v>
      </c>
    </row>
    <row r="21" spans="1:14" x14ac:dyDescent="0.25">
      <c r="A21" s="72">
        <v>324</v>
      </c>
      <c r="B21" s="93" t="s">
        <v>40</v>
      </c>
      <c r="C21" s="74">
        <v>233985</v>
      </c>
      <c r="D21" s="74">
        <v>2930842</v>
      </c>
      <c r="E21" s="158">
        <v>157660.88760709451</v>
      </c>
      <c r="F21" s="169">
        <f t="shared" si="0"/>
        <v>3007166.1123929056</v>
      </c>
      <c r="G21" s="157">
        <v>1.89E-2</v>
      </c>
      <c r="H21" s="158">
        <f t="shared" si="1"/>
        <v>30628.878012112957</v>
      </c>
      <c r="I21" s="74">
        <v>-23578</v>
      </c>
      <c r="J21" s="158">
        <v>5661.7733284498036</v>
      </c>
      <c r="K21" s="158">
        <v>90218.361631917534</v>
      </c>
      <c r="L21" s="158">
        <f t="shared" si="2"/>
        <v>-235166.59789844928</v>
      </c>
      <c r="N21" s="158">
        <f t="shared" si="3"/>
        <v>3242332.7102913549</v>
      </c>
    </row>
    <row r="22" spans="1:14" x14ac:dyDescent="0.25">
      <c r="A22" s="72">
        <v>325</v>
      </c>
      <c r="B22" s="93" t="s">
        <v>41</v>
      </c>
      <c r="C22" s="74">
        <v>99029633</v>
      </c>
      <c r="D22" s="74">
        <v>1070789</v>
      </c>
      <c r="E22" s="158">
        <v>57601.709464540843</v>
      </c>
      <c r="F22" s="169">
        <f t="shared" si="0"/>
        <v>100042820.29053546</v>
      </c>
      <c r="G22" s="157">
        <v>1.89E-2</v>
      </c>
      <c r="H22" s="158">
        <f t="shared" si="1"/>
        <v>1881234.68359556</v>
      </c>
      <c r="I22" s="74">
        <v>26529522</v>
      </c>
      <c r="J22" s="158">
        <v>2068.5398088852112</v>
      </c>
      <c r="K22" s="158">
        <v>87015.551481729824</v>
      </c>
      <c r="L22" s="158">
        <f t="shared" si="2"/>
        <v>28268207.962458171</v>
      </c>
      <c r="N22" s="158">
        <f t="shared" si="3"/>
        <v>71774612.328077286</v>
      </c>
    </row>
    <row r="23" spans="1:14" x14ac:dyDescent="0.25">
      <c r="A23" s="72">
        <v>326</v>
      </c>
      <c r="B23" s="93" t="s">
        <v>42</v>
      </c>
      <c r="C23" s="74">
        <v>2445970</v>
      </c>
      <c r="D23" s="74">
        <v>0</v>
      </c>
      <c r="E23" s="158">
        <v>0</v>
      </c>
      <c r="F23" s="169">
        <f t="shared" si="0"/>
        <v>2445970</v>
      </c>
      <c r="G23" s="157">
        <v>1.89E-2</v>
      </c>
      <c r="H23" s="158">
        <f t="shared" si="1"/>
        <v>46228.832999999999</v>
      </c>
      <c r="I23" s="74">
        <v>2015525</v>
      </c>
      <c r="J23" s="158">
        <v>0</v>
      </c>
      <c r="K23" s="158">
        <v>0</v>
      </c>
      <c r="L23" s="158">
        <f t="shared" si="2"/>
        <v>2061753.8330000001</v>
      </c>
      <c r="N23" s="158">
        <f t="shared" si="3"/>
        <v>384216.1669999999</v>
      </c>
    </row>
    <row r="24" spans="1:14" x14ac:dyDescent="0.25">
      <c r="A24" s="72">
        <v>327</v>
      </c>
      <c r="B24" s="93" t="s">
        <v>43</v>
      </c>
      <c r="C24" s="74">
        <v>597596</v>
      </c>
      <c r="D24" s="74">
        <v>0</v>
      </c>
      <c r="E24" s="158">
        <v>0</v>
      </c>
      <c r="F24" s="169">
        <f t="shared" si="0"/>
        <v>597596</v>
      </c>
      <c r="G24" s="157">
        <v>1.89E-2</v>
      </c>
      <c r="H24" s="158">
        <f t="shared" si="1"/>
        <v>11294.564399999999</v>
      </c>
      <c r="I24" s="74">
        <v>84524</v>
      </c>
      <c r="J24" s="158">
        <v>0</v>
      </c>
      <c r="K24" s="158">
        <v>0</v>
      </c>
      <c r="L24" s="158">
        <f t="shared" si="2"/>
        <v>95818.564400000003</v>
      </c>
      <c r="N24" s="158">
        <f t="shared" si="3"/>
        <v>501777.43559999997</v>
      </c>
    </row>
    <row r="25" spans="1:14" x14ac:dyDescent="0.25">
      <c r="A25" s="72">
        <v>328</v>
      </c>
      <c r="B25" s="93" t="s">
        <v>44</v>
      </c>
      <c r="C25" s="74">
        <v>19445954</v>
      </c>
      <c r="D25" s="74">
        <v>1161543</v>
      </c>
      <c r="E25" s="158">
        <v>62483.690017238434</v>
      </c>
      <c r="F25" s="169">
        <f t="shared" si="0"/>
        <v>20545013.309982762</v>
      </c>
      <c r="G25" s="157">
        <v>1.89E-2</v>
      </c>
      <c r="H25" s="158">
        <f t="shared" si="1"/>
        <v>377914.6410793371</v>
      </c>
      <c r="I25" s="74">
        <v>-2340012</v>
      </c>
      <c r="J25" s="158">
        <v>2243.8570210536272</v>
      </c>
      <c r="K25" s="158">
        <v>95162.205040299799</v>
      </c>
      <c r="L25" s="158">
        <f t="shared" si="2"/>
        <v>-2117499.3969571474</v>
      </c>
      <c r="N25" s="158">
        <f t="shared" si="3"/>
        <v>22662512.70693991</v>
      </c>
    </row>
    <row r="26" spans="1:14" s="164" customFormat="1" x14ac:dyDescent="0.25">
      <c r="A26" s="161"/>
      <c r="B26" s="162" t="s">
        <v>45</v>
      </c>
      <c r="C26" s="166"/>
      <c r="D26" s="166"/>
      <c r="E26" s="167"/>
      <c r="F26" s="170"/>
      <c r="G26" s="165"/>
      <c r="H26" s="167"/>
      <c r="I26" s="166"/>
      <c r="J26" s="167"/>
      <c r="K26" s="167"/>
      <c r="L26" s="167">
        <f t="shared" si="2"/>
        <v>0</v>
      </c>
      <c r="N26" s="167"/>
    </row>
    <row r="27" spans="1:14" x14ac:dyDescent="0.25">
      <c r="A27" s="72">
        <v>330</v>
      </c>
      <c r="B27" s="93" t="s">
        <v>46</v>
      </c>
      <c r="C27" s="74">
        <v>3359621</v>
      </c>
      <c r="D27" s="74">
        <v>0</v>
      </c>
      <c r="E27" s="158">
        <v>0</v>
      </c>
      <c r="F27" s="169">
        <f t="shared" si="0"/>
        <v>3359621</v>
      </c>
      <c r="G27" s="157"/>
      <c r="H27" s="158">
        <f t="shared" si="1"/>
        <v>0</v>
      </c>
      <c r="I27" s="74">
        <v>0</v>
      </c>
      <c r="J27" s="158">
        <v>0</v>
      </c>
      <c r="K27" s="158">
        <v>0</v>
      </c>
      <c r="L27" s="158">
        <f t="shared" si="2"/>
        <v>0</v>
      </c>
      <c r="N27" s="158">
        <f t="shared" si="3"/>
        <v>3359621</v>
      </c>
    </row>
    <row r="28" spans="1:14" x14ac:dyDescent="0.25">
      <c r="A28" s="72">
        <v>331</v>
      </c>
      <c r="B28" s="93" t="s">
        <v>47</v>
      </c>
      <c r="C28" s="74">
        <v>174132231</v>
      </c>
      <c r="D28" s="74">
        <v>3420299</v>
      </c>
      <c r="E28" s="158">
        <v>183990.62799616286</v>
      </c>
      <c r="F28" s="169">
        <f t="shared" si="0"/>
        <v>177368539.37200382</v>
      </c>
      <c r="G28" s="157">
        <v>2.3400000000000001E-2</v>
      </c>
      <c r="H28" s="158">
        <f t="shared" si="1"/>
        <v>4112559.0133524444</v>
      </c>
      <c r="I28" s="74">
        <v>56642971</v>
      </c>
      <c r="J28" s="158">
        <v>6607.302838922551</v>
      </c>
      <c r="K28" s="158">
        <v>105285.04098498104</v>
      </c>
      <c r="L28" s="158">
        <f t="shared" si="2"/>
        <v>60472861.647210225</v>
      </c>
      <c r="N28" s="158">
        <f t="shared" si="3"/>
        <v>116895677.7247936</v>
      </c>
    </row>
    <row r="29" spans="1:14" x14ac:dyDescent="0.25">
      <c r="A29" s="72">
        <v>332</v>
      </c>
      <c r="B29" s="93" t="s">
        <v>48</v>
      </c>
      <c r="C29" s="74">
        <v>184868432</v>
      </c>
      <c r="D29" s="74">
        <v>35656596</v>
      </c>
      <c r="E29" s="158">
        <v>3911615.9371321946</v>
      </c>
      <c r="F29" s="169">
        <f t="shared" si="0"/>
        <v>216613412.06286782</v>
      </c>
      <c r="G29" s="157">
        <v>2.18E-2</v>
      </c>
      <c r="H29" s="158">
        <f t="shared" si="1"/>
        <v>4376152.1002852591</v>
      </c>
      <c r="I29" s="74">
        <v>45852306</v>
      </c>
      <c r="J29" s="158">
        <v>140470.36725548457</v>
      </c>
      <c r="K29" s="158">
        <v>2296899.89617626</v>
      </c>
      <c r="L29" s="158">
        <f t="shared" si="2"/>
        <v>44160412.634232298</v>
      </c>
      <c r="N29" s="158">
        <f t="shared" si="3"/>
        <v>172452999.42863554</v>
      </c>
    </row>
    <row r="30" spans="1:14" x14ac:dyDescent="0.25">
      <c r="A30" s="72">
        <v>333</v>
      </c>
      <c r="B30" s="93" t="s">
        <v>49</v>
      </c>
      <c r="C30" s="74">
        <v>1473221</v>
      </c>
      <c r="D30" s="74">
        <v>0</v>
      </c>
      <c r="E30" s="158">
        <v>0</v>
      </c>
      <c r="F30" s="169">
        <f t="shared" si="0"/>
        <v>1473221</v>
      </c>
      <c r="G30" s="157">
        <v>3.3300000000000003E-2</v>
      </c>
      <c r="H30" s="158">
        <f t="shared" si="1"/>
        <v>49058.259300000005</v>
      </c>
      <c r="I30" s="74">
        <v>787458</v>
      </c>
      <c r="J30" s="158">
        <v>0</v>
      </c>
      <c r="K30" s="158">
        <v>0</v>
      </c>
      <c r="L30" s="158">
        <f t="shared" si="2"/>
        <v>836516.25930000003</v>
      </c>
      <c r="N30" s="158">
        <f t="shared" si="3"/>
        <v>636704.74069999997</v>
      </c>
    </row>
    <row r="31" spans="1:14" s="164" customFormat="1" x14ac:dyDescent="0.25">
      <c r="A31" s="161"/>
      <c r="B31" s="162" t="s">
        <v>50</v>
      </c>
      <c r="C31" s="166"/>
      <c r="D31" s="166"/>
      <c r="E31" s="167"/>
      <c r="F31" s="170"/>
      <c r="G31" s="165"/>
      <c r="H31" s="167"/>
      <c r="I31" s="166"/>
      <c r="J31" s="167"/>
      <c r="K31" s="167"/>
      <c r="L31" s="167">
        <f t="shared" si="2"/>
        <v>0</v>
      </c>
      <c r="N31" s="167"/>
    </row>
    <row r="32" spans="1:14" x14ac:dyDescent="0.25">
      <c r="A32" s="72">
        <v>340</v>
      </c>
      <c r="B32" s="69" t="s">
        <v>51</v>
      </c>
      <c r="C32" s="74">
        <v>5468791</v>
      </c>
      <c r="D32" s="74">
        <v>0</v>
      </c>
      <c r="E32" s="158">
        <v>0</v>
      </c>
      <c r="F32" s="169">
        <f t="shared" si="0"/>
        <v>5468791</v>
      </c>
      <c r="G32" s="157"/>
      <c r="H32" s="158">
        <f t="shared" si="1"/>
        <v>0</v>
      </c>
      <c r="I32" s="74">
        <v>17</v>
      </c>
      <c r="J32" s="158">
        <v>0</v>
      </c>
      <c r="K32" s="158">
        <v>0</v>
      </c>
      <c r="L32" s="158">
        <f t="shared" si="2"/>
        <v>17</v>
      </c>
      <c r="N32" s="158">
        <f t="shared" si="3"/>
        <v>5468774</v>
      </c>
    </row>
    <row r="33" spans="1:14" x14ac:dyDescent="0.25">
      <c r="A33" s="72">
        <v>341</v>
      </c>
      <c r="B33" s="69" t="s">
        <v>52</v>
      </c>
      <c r="C33" s="74">
        <v>16993956</v>
      </c>
      <c r="D33" s="74">
        <v>0</v>
      </c>
      <c r="E33" s="158">
        <v>0</v>
      </c>
      <c r="F33" s="169">
        <f t="shared" si="0"/>
        <v>16993956</v>
      </c>
      <c r="G33" s="157">
        <v>1.49E-2</v>
      </c>
      <c r="H33" s="158">
        <f t="shared" si="1"/>
        <v>253209.94440000001</v>
      </c>
      <c r="I33" s="74">
        <v>6173952</v>
      </c>
      <c r="J33" s="158">
        <v>0</v>
      </c>
      <c r="K33" s="158">
        <v>0</v>
      </c>
      <c r="L33" s="158">
        <f t="shared" si="2"/>
        <v>6427161.9444000004</v>
      </c>
      <c r="N33" s="158">
        <f t="shared" si="3"/>
        <v>10566794.055599999</v>
      </c>
    </row>
    <row r="34" spans="1:14" x14ac:dyDescent="0.25">
      <c r="A34" s="72">
        <v>342</v>
      </c>
      <c r="B34" s="69" t="s">
        <v>53</v>
      </c>
      <c r="C34" s="74">
        <v>55969779</v>
      </c>
      <c r="D34" s="74">
        <v>7545092</v>
      </c>
      <c r="E34" s="158">
        <v>405654.62593004026</v>
      </c>
      <c r="F34" s="169">
        <f t="shared" si="0"/>
        <v>63109216.374069959</v>
      </c>
      <c r="G34" s="157">
        <v>1.7000000000000001E-2</v>
      </c>
      <c r="H34" s="158">
        <f t="shared" si="1"/>
        <v>1012171.4606795948</v>
      </c>
      <c r="I34" s="74">
        <v>19296709</v>
      </c>
      <c r="J34" s="158">
        <v>14567.497218312217</v>
      </c>
      <c r="K34" s="158">
        <v>233092.20483400772</v>
      </c>
      <c r="L34" s="158">
        <f t="shared" si="2"/>
        <v>19684701.127133857</v>
      </c>
      <c r="N34" s="158">
        <f t="shared" si="3"/>
        <v>43424515.246936098</v>
      </c>
    </row>
    <row r="35" spans="1:14" x14ac:dyDescent="0.25">
      <c r="A35" s="72">
        <v>342.98</v>
      </c>
      <c r="B35" s="69" t="s">
        <v>54</v>
      </c>
      <c r="C35" s="74">
        <v>0</v>
      </c>
      <c r="D35" s="74">
        <v>129680</v>
      </c>
      <c r="E35" s="158">
        <v>8249.7197212516221</v>
      </c>
      <c r="F35" s="169">
        <f t="shared" si="0"/>
        <v>121430.28027874838</v>
      </c>
      <c r="G35" s="157"/>
      <c r="H35" s="158">
        <f t="shared" si="1"/>
        <v>0</v>
      </c>
      <c r="I35" s="74">
        <v>0</v>
      </c>
      <c r="J35" s="158">
        <v>296.25637527405996</v>
      </c>
      <c r="K35" s="158">
        <v>4720.7408791750922</v>
      </c>
      <c r="L35" s="158">
        <f t="shared" si="2"/>
        <v>-12674.204225152655</v>
      </c>
      <c r="N35" s="158">
        <f t="shared" si="3"/>
        <v>134104.48450390104</v>
      </c>
    </row>
    <row r="36" spans="1:14" x14ac:dyDescent="0.25">
      <c r="A36" s="72">
        <v>343</v>
      </c>
      <c r="B36" s="69" t="s">
        <v>55</v>
      </c>
      <c r="C36" s="74">
        <v>2256452707</v>
      </c>
      <c r="D36" s="74">
        <v>232179302</v>
      </c>
      <c r="E36" s="158">
        <v>15238457.556113042</v>
      </c>
      <c r="F36" s="169">
        <f t="shared" si="0"/>
        <v>2473393551.4438868</v>
      </c>
      <c r="G36" s="157">
        <v>1.3899999999999999E-2</v>
      </c>
      <c r="H36" s="158">
        <f t="shared" si="1"/>
        <v>32872431.496185012</v>
      </c>
      <c r="I36" s="74">
        <v>301204031</v>
      </c>
      <c r="J36" s="158">
        <v>547229.52450277144</v>
      </c>
      <c r="K36" s="158">
        <v>9429403.6641082652</v>
      </c>
      <c r="L36" s="158">
        <f t="shared" si="2"/>
        <v>309955830.80046642</v>
      </c>
      <c r="N36" s="158">
        <f t="shared" si="3"/>
        <v>2163437720.6434202</v>
      </c>
    </row>
    <row r="37" spans="1:14" x14ac:dyDescent="0.25">
      <c r="A37" s="72">
        <v>344</v>
      </c>
      <c r="B37" s="92" t="s">
        <v>56</v>
      </c>
      <c r="C37" s="74">
        <v>690654</v>
      </c>
      <c r="D37" s="74">
        <v>1</v>
      </c>
      <c r="E37" s="158">
        <v>6.0340223607847882E-2</v>
      </c>
      <c r="F37" s="169">
        <f t="shared" si="0"/>
        <v>690654.9396597764</v>
      </c>
      <c r="G37" s="157">
        <v>1.5599999999999999E-2</v>
      </c>
      <c r="H37" s="158">
        <f t="shared" si="1"/>
        <v>10774.209729346256</v>
      </c>
      <c r="I37" s="74">
        <v>222917</v>
      </c>
      <c r="J37" s="158">
        <v>2.1668828194535508E-3</v>
      </c>
      <c r="K37" s="158">
        <v>3.452851367911889E-2</v>
      </c>
      <c r="L37" s="158">
        <f t="shared" si="2"/>
        <v>233691.1170274918</v>
      </c>
      <c r="N37" s="158">
        <f t="shared" si="3"/>
        <v>456963.8226322846</v>
      </c>
    </row>
    <row r="38" spans="1:14" x14ac:dyDescent="0.25">
      <c r="A38" s="72">
        <v>345</v>
      </c>
      <c r="B38" s="93" t="s">
        <v>57</v>
      </c>
      <c r="C38" s="74">
        <v>223286402</v>
      </c>
      <c r="D38" s="74">
        <v>85901285</v>
      </c>
      <c r="E38" s="158">
        <v>6315960.6078274315</v>
      </c>
      <c r="F38" s="169">
        <f t="shared" si="0"/>
        <v>302871726.39217257</v>
      </c>
      <c r="G38" s="157">
        <v>2.92E-2</v>
      </c>
      <c r="H38" s="158">
        <f t="shared" si="1"/>
        <v>7681908.6745257201</v>
      </c>
      <c r="I38" s="74">
        <v>18335000</v>
      </c>
      <c r="J38" s="158">
        <v>226812.98992844083</v>
      </c>
      <c r="K38" s="158">
        <v>3729378.8852223298</v>
      </c>
      <c r="L38" s="158">
        <f t="shared" si="2"/>
        <v>16198382.171404395</v>
      </c>
      <c r="N38" s="158">
        <f t="shared" si="3"/>
        <v>286673344.22076815</v>
      </c>
    </row>
    <row r="39" spans="1:14" x14ac:dyDescent="0.25">
      <c r="A39" s="72">
        <v>346</v>
      </c>
      <c r="B39" s="93" t="s">
        <v>58</v>
      </c>
      <c r="C39" s="74">
        <v>277471989</v>
      </c>
      <c r="D39" s="74">
        <v>22727908</v>
      </c>
      <c r="E39" s="158">
        <v>1767927.7522300959</v>
      </c>
      <c r="F39" s="169">
        <f t="shared" si="0"/>
        <v>298431969.24776989</v>
      </c>
      <c r="G39" s="157">
        <v>2.4E-2</v>
      </c>
      <c r="H39" s="158">
        <f t="shared" si="1"/>
        <v>6910847.4989732383</v>
      </c>
      <c r="I39" s="74">
        <v>-37979128</v>
      </c>
      <c r="J39" s="158">
        <v>63488.201456454015</v>
      </c>
      <c r="K39" s="158">
        <v>1490259.5794932195</v>
      </c>
      <c r="L39" s="158">
        <f t="shared" si="2"/>
        <v>-34262979.631293625</v>
      </c>
      <c r="N39" s="158">
        <f t="shared" si="3"/>
        <v>332694948.87906349</v>
      </c>
    </row>
    <row r="40" spans="1:14" x14ac:dyDescent="0.25">
      <c r="A40" s="72">
        <v>347</v>
      </c>
      <c r="B40" s="93" t="s">
        <v>59</v>
      </c>
      <c r="C40" s="74">
        <v>67163980</v>
      </c>
      <c r="D40" s="74">
        <v>20053</v>
      </c>
      <c r="E40" s="158">
        <v>1078.7211331243393</v>
      </c>
      <c r="F40" s="169">
        <f t="shared" si="0"/>
        <v>67182954.278866872</v>
      </c>
      <c r="G40" s="157">
        <v>2.4E-2</v>
      </c>
      <c r="H40" s="158">
        <f t="shared" si="1"/>
        <v>1612163.2113464028</v>
      </c>
      <c r="I40" s="74">
        <v>17335779</v>
      </c>
      <c r="J40" s="158">
        <v>38.738044882627612</v>
      </c>
      <c r="K40" s="158">
        <v>14825.46008606294</v>
      </c>
      <c r="L40" s="158">
        <f t="shared" si="2"/>
        <v>18932076.7681721</v>
      </c>
      <c r="N40" s="158">
        <f t="shared" si="3"/>
        <v>48250877.510694772</v>
      </c>
    </row>
    <row r="41" spans="1:14" x14ac:dyDescent="0.25">
      <c r="A41" s="72">
        <v>348</v>
      </c>
      <c r="B41" s="93" t="s">
        <v>60</v>
      </c>
      <c r="C41" s="74">
        <v>139533918</v>
      </c>
      <c r="D41" s="74">
        <v>4233842</v>
      </c>
      <c r="E41" s="158">
        <v>312803.1026777465</v>
      </c>
      <c r="F41" s="169">
        <f t="shared" si="0"/>
        <v>143454956.89732227</v>
      </c>
      <c r="G41" s="157">
        <v>1.8499999999999999E-2</v>
      </c>
      <c r="H41" s="158">
        <f t="shared" si="1"/>
        <v>2617647.0928002312</v>
      </c>
      <c r="I41" s="74">
        <v>18668803</v>
      </c>
      <c r="J41" s="158">
        <v>11233.098396672462</v>
      </c>
      <c r="K41" s="158">
        <v>595291.68972942221</v>
      </c>
      <c r="L41" s="158">
        <f t="shared" si="2"/>
        <v>20389588.398789734</v>
      </c>
      <c r="N41" s="158">
        <f t="shared" si="3"/>
        <v>123065368.49853253</v>
      </c>
    </row>
    <row r="42" spans="1:14" x14ac:dyDescent="0.25">
      <c r="A42" s="72">
        <v>349</v>
      </c>
      <c r="B42" s="93" t="s">
        <v>61</v>
      </c>
      <c r="C42" s="74">
        <v>83267</v>
      </c>
      <c r="D42" s="74">
        <v>0</v>
      </c>
      <c r="E42" s="158">
        <v>0</v>
      </c>
      <c r="F42" s="169">
        <f t="shared" si="0"/>
        <v>83267</v>
      </c>
      <c r="G42" s="157">
        <v>2.9600000000000001E-2</v>
      </c>
      <c r="H42" s="158">
        <f t="shared" si="1"/>
        <v>2464.7031999999999</v>
      </c>
      <c r="I42" s="74">
        <v>19921</v>
      </c>
      <c r="J42" s="158">
        <v>0</v>
      </c>
      <c r="K42" s="158">
        <v>0</v>
      </c>
      <c r="L42" s="158">
        <f t="shared" si="2"/>
        <v>22385.7032</v>
      </c>
      <c r="N42" s="158">
        <f t="shared" si="3"/>
        <v>60881.296799999996</v>
      </c>
    </row>
    <row r="43" spans="1:14" s="164" customFormat="1" x14ac:dyDescent="0.25">
      <c r="A43" s="161"/>
      <c r="B43" s="162" t="s">
        <v>62</v>
      </c>
      <c r="C43" s="166"/>
      <c r="D43" s="166"/>
      <c r="E43" s="167"/>
      <c r="F43" s="170"/>
      <c r="G43" s="165"/>
      <c r="H43" s="167"/>
      <c r="I43" s="166"/>
      <c r="J43" s="167"/>
      <c r="K43" s="167"/>
      <c r="L43" s="167">
        <f t="shared" si="2"/>
        <v>0</v>
      </c>
      <c r="N43" s="167"/>
    </row>
    <row r="44" spans="1:14" x14ac:dyDescent="0.25">
      <c r="A44" s="72">
        <v>350</v>
      </c>
      <c r="B44" s="93" t="s">
        <v>27</v>
      </c>
      <c r="C44" s="74">
        <v>117555</v>
      </c>
      <c r="D44" s="74">
        <v>38372</v>
      </c>
      <c r="E44" s="158">
        <v>2899.6832195094876</v>
      </c>
      <c r="F44" s="169">
        <f t="shared" si="0"/>
        <v>153027.31678049051</v>
      </c>
      <c r="G44" s="157"/>
      <c r="H44" s="158">
        <f t="shared" si="1"/>
        <v>0</v>
      </c>
      <c r="I44" s="74">
        <v>0</v>
      </c>
      <c r="J44" s="158">
        <v>14.237187881533972</v>
      </c>
      <c r="K44" s="158">
        <v>1321.2572618013357</v>
      </c>
      <c r="L44" s="158">
        <f t="shared" si="2"/>
        <v>-4206.7032934292893</v>
      </c>
      <c r="N44" s="158">
        <f t="shared" si="3"/>
        <v>157234.02007391979</v>
      </c>
    </row>
    <row r="45" spans="1:14" x14ac:dyDescent="0.25">
      <c r="A45" s="72">
        <v>351</v>
      </c>
      <c r="B45" s="93" t="s">
        <v>28</v>
      </c>
      <c r="C45" s="74">
        <v>5426941</v>
      </c>
      <c r="D45" s="74">
        <v>765114</v>
      </c>
      <c r="E45" s="158">
        <v>57818.032935103271</v>
      </c>
      <c r="F45" s="169">
        <f t="shared" si="0"/>
        <v>6134236.9670648966</v>
      </c>
      <c r="G45" s="157">
        <v>2.0299999999999999E-2</v>
      </c>
      <c r="H45" s="158">
        <f t="shared" si="1"/>
        <v>117345.9563657087</v>
      </c>
      <c r="I45" s="74">
        <v>1634591</v>
      </c>
      <c r="J45" s="158">
        <v>283.88142273590546</v>
      </c>
      <c r="K45" s="158">
        <v>47299.563357896535</v>
      </c>
      <c r="L45" s="158">
        <f t="shared" si="2"/>
        <v>1647103.2414954449</v>
      </c>
      <c r="N45" s="158">
        <f t="shared" si="3"/>
        <v>4487133.7255694512</v>
      </c>
    </row>
    <row r="46" spans="1:14" x14ac:dyDescent="0.25">
      <c r="A46" s="95">
        <v>352</v>
      </c>
      <c r="B46" s="93" t="s">
        <v>63</v>
      </c>
      <c r="C46" s="74">
        <v>0</v>
      </c>
      <c r="D46" s="74">
        <v>0</v>
      </c>
      <c r="E46" s="158">
        <v>0</v>
      </c>
      <c r="F46" s="169">
        <f t="shared" si="0"/>
        <v>0</v>
      </c>
      <c r="G46" s="157"/>
      <c r="H46" s="158">
        <f t="shared" si="1"/>
        <v>0</v>
      </c>
      <c r="I46" s="74">
        <v>0</v>
      </c>
      <c r="J46" s="158">
        <v>0</v>
      </c>
      <c r="K46" s="158">
        <v>0</v>
      </c>
      <c r="L46" s="158">
        <f t="shared" si="2"/>
        <v>0</v>
      </c>
      <c r="N46" s="158">
        <f t="shared" si="3"/>
        <v>0</v>
      </c>
    </row>
    <row r="47" spans="1:14" x14ac:dyDescent="0.25">
      <c r="A47" s="72">
        <v>352.1</v>
      </c>
      <c r="B47" s="93" t="s">
        <v>64</v>
      </c>
      <c r="C47" s="74">
        <v>8575955</v>
      </c>
      <c r="D47" s="74">
        <v>21234</v>
      </c>
      <c r="E47" s="158">
        <v>1604.5864521026444</v>
      </c>
      <c r="F47" s="169">
        <f t="shared" si="0"/>
        <v>8595584.4135478977</v>
      </c>
      <c r="G47" s="157">
        <v>1.6400000000000001E-2</v>
      </c>
      <c r="H47" s="158">
        <f t="shared" si="1"/>
        <v>140806.62319109275</v>
      </c>
      <c r="I47" s="74">
        <v>2939388</v>
      </c>
      <c r="J47" s="158">
        <v>7.8783774162109328</v>
      </c>
      <c r="K47" s="158">
        <v>2479.9080043452032</v>
      </c>
      <c r="L47" s="158">
        <f t="shared" si="2"/>
        <v>3076118.0071120607</v>
      </c>
      <c r="N47" s="158">
        <f t="shared" si="3"/>
        <v>5519466.406435837</v>
      </c>
    </row>
    <row r="48" spans="1:14" x14ac:dyDescent="0.25">
      <c r="A48" s="72">
        <v>352.2</v>
      </c>
      <c r="B48" s="93" t="s">
        <v>65</v>
      </c>
      <c r="C48" s="74">
        <v>61581246</v>
      </c>
      <c r="D48" s="74">
        <v>3607520</v>
      </c>
      <c r="E48" s="158">
        <v>320392.84509593662</v>
      </c>
      <c r="F48" s="169">
        <f t="shared" si="0"/>
        <v>64868373.15490406</v>
      </c>
      <c r="G48" s="157">
        <v>1.5800000000000002E-2</v>
      </c>
      <c r="H48" s="158">
        <f t="shared" si="1"/>
        <v>998951.9913237422</v>
      </c>
      <c r="I48" s="74">
        <v>16519679</v>
      </c>
      <c r="J48" s="158">
        <v>1573.1005031307132</v>
      </c>
      <c r="K48" s="158">
        <v>146535.3803540527</v>
      </c>
      <c r="L48" s="158">
        <f t="shared" si="2"/>
        <v>17053275.866376884</v>
      </c>
      <c r="N48" s="158">
        <f t="shared" si="3"/>
        <v>47815097.288527176</v>
      </c>
    </row>
    <row r="49" spans="1:14" x14ac:dyDescent="0.25">
      <c r="A49" s="72">
        <v>352.3</v>
      </c>
      <c r="B49" s="93" t="s">
        <v>66</v>
      </c>
      <c r="C49" s="74">
        <v>0</v>
      </c>
      <c r="D49" s="74">
        <v>0</v>
      </c>
      <c r="E49" s="158">
        <v>0</v>
      </c>
      <c r="F49" s="169">
        <f t="shared" si="0"/>
        <v>0</v>
      </c>
      <c r="G49" s="157"/>
      <c r="H49" s="158">
        <f t="shared" si="1"/>
        <v>0</v>
      </c>
      <c r="I49" s="74">
        <v>0</v>
      </c>
      <c r="J49" s="158">
        <v>0</v>
      </c>
      <c r="K49" s="158">
        <v>0</v>
      </c>
      <c r="L49" s="158">
        <f t="shared" si="2"/>
        <v>0</v>
      </c>
      <c r="N49" s="158">
        <f t="shared" si="3"/>
        <v>0</v>
      </c>
    </row>
    <row r="50" spans="1:14" x14ac:dyDescent="0.25">
      <c r="A50" s="72">
        <v>353</v>
      </c>
      <c r="B50" s="94" t="s">
        <v>67</v>
      </c>
      <c r="C50" s="74">
        <v>3874150</v>
      </c>
      <c r="D50" s="74">
        <v>84907</v>
      </c>
      <c r="E50" s="158">
        <v>-6651.2116166553378</v>
      </c>
      <c r="F50" s="169">
        <f t="shared" si="0"/>
        <v>3965708.2116166553</v>
      </c>
      <c r="G50" s="157">
        <v>2.87E-2</v>
      </c>
      <c r="H50" s="158">
        <f t="shared" si="1"/>
        <v>112501.96533669901</v>
      </c>
      <c r="I50" s="74">
        <v>471881</v>
      </c>
      <c r="J50" s="158">
        <v>-32.656860166325998</v>
      </c>
      <c r="K50" s="158">
        <v>1670.5107437634174</v>
      </c>
      <c r="L50" s="158">
        <f t="shared" si="2"/>
        <v>589331.00934942462</v>
      </c>
      <c r="N50" s="158">
        <f t="shared" si="3"/>
        <v>3376377.2022672305</v>
      </c>
    </row>
    <row r="51" spans="1:14" x14ac:dyDescent="0.25">
      <c r="A51" s="72">
        <v>354</v>
      </c>
      <c r="B51" s="94" t="s">
        <v>68</v>
      </c>
      <c r="C51" s="74">
        <v>582365</v>
      </c>
      <c r="D51" s="74">
        <v>0</v>
      </c>
      <c r="E51" s="158">
        <v>0</v>
      </c>
      <c r="F51" s="169">
        <f t="shared" si="0"/>
        <v>582365</v>
      </c>
      <c r="G51" s="157">
        <v>3.3799999999999997E-2</v>
      </c>
      <c r="H51" s="158">
        <f t="shared" si="1"/>
        <v>19683.936999999998</v>
      </c>
      <c r="I51" s="74">
        <v>408174</v>
      </c>
      <c r="J51" s="158">
        <v>0</v>
      </c>
      <c r="K51" s="158">
        <v>0</v>
      </c>
      <c r="L51" s="158">
        <f t="shared" si="2"/>
        <v>427857.93699999998</v>
      </c>
      <c r="N51" s="158">
        <f t="shared" si="3"/>
        <v>154507.06300000002</v>
      </c>
    </row>
    <row r="52" spans="1:14" x14ac:dyDescent="0.25">
      <c r="A52" s="72">
        <v>355</v>
      </c>
      <c r="B52" s="94" t="s">
        <v>69</v>
      </c>
      <c r="C52" s="74">
        <v>0</v>
      </c>
      <c r="D52" s="74">
        <v>0</v>
      </c>
      <c r="E52" s="158">
        <v>0</v>
      </c>
      <c r="F52" s="169">
        <f t="shared" si="0"/>
        <v>0</v>
      </c>
      <c r="G52" s="157">
        <v>3.3799999999999997E-2</v>
      </c>
      <c r="H52" s="158">
        <f t="shared" si="1"/>
        <v>0</v>
      </c>
      <c r="I52" s="74">
        <v>0</v>
      </c>
      <c r="J52" s="158">
        <v>0</v>
      </c>
      <c r="K52" s="158">
        <v>0</v>
      </c>
      <c r="L52" s="158">
        <f t="shared" si="2"/>
        <v>0</v>
      </c>
      <c r="N52" s="158">
        <f t="shared" si="3"/>
        <v>0</v>
      </c>
    </row>
    <row r="53" spans="1:14" x14ac:dyDescent="0.25">
      <c r="A53" s="72">
        <v>356</v>
      </c>
      <c r="B53" s="94" t="s">
        <v>70</v>
      </c>
      <c r="C53" s="74">
        <v>392952</v>
      </c>
      <c r="D53" s="74">
        <v>0</v>
      </c>
      <c r="E53" s="158">
        <v>0</v>
      </c>
      <c r="F53" s="169">
        <f t="shared" si="0"/>
        <v>392952</v>
      </c>
      <c r="G53" s="157">
        <v>3.15E-2</v>
      </c>
      <c r="H53" s="158">
        <f t="shared" si="1"/>
        <v>12377.987999999999</v>
      </c>
      <c r="I53" s="74">
        <v>21601</v>
      </c>
      <c r="J53" s="158">
        <v>0</v>
      </c>
      <c r="K53" s="158">
        <v>0</v>
      </c>
      <c r="L53" s="158">
        <f t="shared" si="2"/>
        <v>33978.987999999998</v>
      </c>
      <c r="N53" s="158">
        <f t="shared" si="3"/>
        <v>358973.01199999999</v>
      </c>
    </row>
    <row r="54" spans="1:14" s="164" customFormat="1" x14ac:dyDescent="0.25">
      <c r="A54" s="161"/>
      <c r="B54" s="162" t="s">
        <v>35</v>
      </c>
      <c r="C54" s="166"/>
      <c r="D54" s="166"/>
      <c r="E54" s="167"/>
      <c r="F54" s="170"/>
      <c r="G54" s="165"/>
      <c r="H54" s="167"/>
      <c r="I54" s="166"/>
      <c r="J54" s="167"/>
      <c r="K54" s="167"/>
      <c r="L54" s="167">
        <f t="shared" si="2"/>
        <v>0</v>
      </c>
      <c r="N54" s="167"/>
    </row>
    <row r="55" spans="1:14" x14ac:dyDescent="0.25">
      <c r="A55" s="72">
        <v>360</v>
      </c>
      <c r="B55" s="69" t="s">
        <v>27</v>
      </c>
      <c r="C55" s="74">
        <v>182430</v>
      </c>
      <c r="D55" s="74">
        <v>0</v>
      </c>
      <c r="E55" s="158">
        <v>0</v>
      </c>
      <c r="F55" s="169">
        <f t="shared" si="0"/>
        <v>182430</v>
      </c>
      <c r="G55" s="157"/>
      <c r="H55" s="158">
        <f t="shared" si="1"/>
        <v>0</v>
      </c>
      <c r="I55" s="74">
        <v>27</v>
      </c>
      <c r="J55" s="158">
        <v>0</v>
      </c>
      <c r="K55" s="158">
        <v>0</v>
      </c>
      <c r="L55" s="158">
        <f t="shared" si="2"/>
        <v>27</v>
      </c>
      <c r="N55" s="158">
        <f t="shared" si="3"/>
        <v>182403</v>
      </c>
    </row>
    <row r="56" spans="1:14" x14ac:dyDescent="0.25">
      <c r="A56" s="72">
        <v>361</v>
      </c>
      <c r="B56" s="93" t="s">
        <v>28</v>
      </c>
      <c r="C56" s="74">
        <v>4918396</v>
      </c>
      <c r="D56" s="74">
        <v>147469</v>
      </c>
      <c r="E56" s="158">
        <v>11143.955907103431</v>
      </c>
      <c r="F56" s="169">
        <f t="shared" si="0"/>
        <v>5054721.0440928964</v>
      </c>
      <c r="G56" s="157">
        <v>2.1700000000000001E-2</v>
      </c>
      <c r="H56" s="158">
        <f t="shared" si="1"/>
        <v>108208.31992840795</v>
      </c>
      <c r="I56" s="74">
        <v>596513</v>
      </c>
      <c r="J56" s="158">
        <v>54.715836862966249</v>
      </c>
      <c r="K56" s="158">
        <v>5143.807316464392</v>
      </c>
      <c r="L56" s="158">
        <f t="shared" si="2"/>
        <v>688488.27254170296</v>
      </c>
      <c r="N56" s="158">
        <f t="shared" si="3"/>
        <v>4366232.7715511937</v>
      </c>
    </row>
    <row r="57" spans="1:14" x14ac:dyDescent="0.25">
      <c r="A57" s="72">
        <v>362</v>
      </c>
      <c r="B57" s="93" t="s">
        <v>71</v>
      </c>
      <c r="C57" s="74">
        <v>741251</v>
      </c>
      <c r="D57" s="74">
        <v>0</v>
      </c>
      <c r="E57" s="158">
        <v>0</v>
      </c>
      <c r="F57" s="169">
        <f t="shared" si="0"/>
        <v>741251</v>
      </c>
      <c r="G57" s="157">
        <v>2.87E-2</v>
      </c>
      <c r="H57" s="158">
        <f t="shared" si="1"/>
        <v>21273.903699999999</v>
      </c>
      <c r="I57" s="74">
        <v>461883</v>
      </c>
      <c r="J57" s="158">
        <v>0</v>
      </c>
      <c r="K57" s="158">
        <v>0</v>
      </c>
      <c r="L57" s="158">
        <f t="shared" si="2"/>
        <v>483156.90370000002</v>
      </c>
      <c r="N57" s="158">
        <f t="shared" si="3"/>
        <v>258094.09629999998</v>
      </c>
    </row>
    <row r="58" spans="1:14" x14ac:dyDescent="0.25">
      <c r="A58" s="72">
        <v>363</v>
      </c>
      <c r="B58" s="93" t="s">
        <v>41</v>
      </c>
      <c r="C58" s="74">
        <v>6682613</v>
      </c>
      <c r="D58" s="74">
        <v>2465874</v>
      </c>
      <c r="E58" s="158">
        <v>186340.79484347906</v>
      </c>
      <c r="F58" s="169">
        <f t="shared" si="0"/>
        <v>8962146.20515652</v>
      </c>
      <c r="G58" s="157">
        <v>4.3099999999999999E-2</v>
      </c>
      <c r="H58" s="158">
        <f t="shared" si="1"/>
        <v>337144.56087112299</v>
      </c>
      <c r="I58" s="74">
        <v>2371356</v>
      </c>
      <c r="J58" s="158">
        <v>914.91680481903313</v>
      </c>
      <c r="K58" s="158">
        <v>225672.0171093508</v>
      </c>
      <c r="L58" s="158">
        <f t="shared" si="2"/>
        <v>2297402.6657231119</v>
      </c>
      <c r="N58" s="158">
        <f t="shared" si="3"/>
        <v>6664743.5394334085</v>
      </c>
    </row>
    <row r="59" spans="1:14" x14ac:dyDescent="0.25">
      <c r="A59" s="72">
        <v>364</v>
      </c>
      <c r="B59" s="93" t="s">
        <v>42</v>
      </c>
      <c r="C59" s="74">
        <v>0</v>
      </c>
      <c r="D59" s="74">
        <v>0</v>
      </c>
      <c r="E59" s="158">
        <v>0</v>
      </c>
      <c r="F59" s="169">
        <f t="shared" si="0"/>
        <v>0</v>
      </c>
      <c r="G59" s="157">
        <v>4.3099999999999999E-2</v>
      </c>
      <c r="H59" s="158">
        <f t="shared" si="1"/>
        <v>0</v>
      </c>
      <c r="I59" s="74">
        <v>0</v>
      </c>
      <c r="J59" s="158">
        <v>0</v>
      </c>
      <c r="K59" s="158">
        <v>0</v>
      </c>
      <c r="L59" s="158">
        <f t="shared" si="2"/>
        <v>0</v>
      </c>
      <c r="N59" s="158">
        <f t="shared" si="3"/>
        <v>0</v>
      </c>
    </row>
    <row r="60" spans="1:14" x14ac:dyDescent="0.25">
      <c r="A60" s="72">
        <v>365</v>
      </c>
      <c r="B60" s="93" t="s">
        <v>44</v>
      </c>
      <c r="C60" s="74">
        <v>1542362</v>
      </c>
      <c r="D60" s="74">
        <v>5</v>
      </c>
      <c r="E60" s="158">
        <v>0.32302260981458258</v>
      </c>
      <c r="F60" s="169">
        <f t="shared" si="0"/>
        <v>1542366.6769773902</v>
      </c>
      <c r="G60" s="157">
        <v>4.3099999999999999E-2</v>
      </c>
      <c r="H60" s="158">
        <f t="shared" si="1"/>
        <v>66475.902988862756</v>
      </c>
      <c r="I60" s="74">
        <v>1398089</v>
      </c>
      <c r="J60" s="158">
        <v>1.5860124150705022E-3</v>
      </c>
      <c r="K60" s="158">
        <v>0.14718710170545243</v>
      </c>
      <c r="L60" s="158">
        <f t="shared" si="2"/>
        <v>1464564.4343651636</v>
      </c>
      <c r="N60" s="158">
        <f t="shared" si="3"/>
        <v>77802.242612226633</v>
      </c>
    </row>
    <row r="61" spans="1:14" s="164" customFormat="1" x14ac:dyDescent="0.25">
      <c r="A61" s="161"/>
      <c r="B61" s="162" t="s">
        <v>72</v>
      </c>
      <c r="C61" s="166"/>
      <c r="D61" s="166"/>
      <c r="E61" s="167"/>
      <c r="F61" s="170"/>
      <c r="G61" s="165"/>
      <c r="H61" s="167"/>
      <c r="I61" s="166"/>
      <c r="J61" s="167"/>
      <c r="K61" s="167"/>
      <c r="L61" s="167">
        <f t="shared" si="2"/>
        <v>0</v>
      </c>
      <c r="N61" s="167"/>
    </row>
    <row r="62" spans="1:14" x14ac:dyDescent="0.25">
      <c r="A62" s="72">
        <v>370</v>
      </c>
      <c r="B62" s="69" t="s">
        <v>27</v>
      </c>
      <c r="C62" s="74">
        <v>1078562</v>
      </c>
      <c r="D62" s="74">
        <v>0</v>
      </c>
      <c r="E62" s="158">
        <v>0</v>
      </c>
      <c r="F62" s="169">
        <f t="shared" si="0"/>
        <v>1078562</v>
      </c>
      <c r="G62" s="157"/>
      <c r="H62" s="158">
        <f t="shared" si="1"/>
        <v>0</v>
      </c>
      <c r="I62" s="74">
        <v>0</v>
      </c>
      <c r="J62" s="158">
        <v>0</v>
      </c>
      <c r="K62" s="158">
        <v>0</v>
      </c>
      <c r="L62" s="158">
        <f t="shared" si="2"/>
        <v>0</v>
      </c>
      <c r="N62" s="158">
        <f t="shared" si="3"/>
        <v>1078562</v>
      </c>
    </row>
    <row r="63" spans="1:14" x14ac:dyDescent="0.25">
      <c r="A63" s="72">
        <v>370.1</v>
      </c>
      <c r="B63" s="69" t="s">
        <v>73</v>
      </c>
      <c r="C63" s="74">
        <v>0</v>
      </c>
      <c r="D63" s="74">
        <v>0</v>
      </c>
      <c r="E63" s="158">
        <v>0</v>
      </c>
      <c r="F63" s="169">
        <f t="shared" si="0"/>
        <v>0</v>
      </c>
      <c r="G63" s="157"/>
      <c r="H63" s="158">
        <f t="shared" si="1"/>
        <v>0</v>
      </c>
      <c r="I63" s="74">
        <v>0</v>
      </c>
      <c r="J63" s="158">
        <v>0</v>
      </c>
      <c r="K63" s="158">
        <v>0</v>
      </c>
      <c r="L63" s="158">
        <f t="shared" si="2"/>
        <v>0</v>
      </c>
      <c r="N63" s="158">
        <f t="shared" si="3"/>
        <v>0</v>
      </c>
    </row>
    <row r="64" spans="1:14" x14ac:dyDescent="0.25">
      <c r="A64" s="72">
        <v>370.2</v>
      </c>
      <c r="B64" s="69" t="s">
        <v>74</v>
      </c>
      <c r="C64" s="74">
        <v>0</v>
      </c>
      <c r="D64" s="74">
        <v>0</v>
      </c>
      <c r="E64" s="158">
        <v>0</v>
      </c>
      <c r="F64" s="169">
        <f t="shared" si="0"/>
        <v>0</v>
      </c>
      <c r="G64" s="157"/>
      <c r="H64" s="158">
        <f t="shared" si="1"/>
        <v>0</v>
      </c>
      <c r="I64" s="74">
        <v>0</v>
      </c>
      <c r="J64" s="158">
        <v>0</v>
      </c>
      <c r="K64" s="158">
        <v>0</v>
      </c>
      <c r="L64" s="158">
        <f t="shared" si="2"/>
        <v>0</v>
      </c>
      <c r="N64" s="158">
        <f t="shared" si="3"/>
        <v>0</v>
      </c>
    </row>
    <row r="65" spans="1:14" x14ac:dyDescent="0.25">
      <c r="A65" s="72">
        <v>371</v>
      </c>
      <c r="B65" s="93" t="s">
        <v>28</v>
      </c>
      <c r="C65" s="74">
        <v>14013322</v>
      </c>
      <c r="D65" s="74">
        <v>19880</v>
      </c>
      <c r="E65" s="158">
        <v>1502.2770186330017</v>
      </c>
      <c r="F65" s="169">
        <f t="shared" si="0"/>
        <v>14031699.722981367</v>
      </c>
      <c r="G65" s="157">
        <v>1.43E-2</v>
      </c>
      <c r="H65" s="158">
        <f t="shared" si="1"/>
        <v>200521.90531931678</v>
      </c>
      <c r="I65" s="74">
        <v>1171132</v>
      </c>
      <c r="J65" s="158">
        <v>7.376047155939605</v>
      </c>
      <c r="K65" s="158">
        <v>5093.2485251875578</v>
      </c>
      <c r="L65" s="158">
        <f t="shared" si="2"/>
        <v>1365065.7558226523</v>
      </c>
      <c r="N65" s="158">
        <f t="shared" si="3"/>
        <v>12666633.967158714</v>
      </c>
    </row>
    <row r="66" spans="1:14" x14ac:dyDescent="0.25">
      <c r="A66" s="72">
        <v>372</v>
      </c>
      <c r="B66" s="93" t="s">
        <v>75</v>
      </c>
      <c r="C66" s="74">
        <v>19038129</v>
      </c>
      <c r="D66" s="74">
        <v>5364998</v>
      </c>
      <c r="E66" s="158">
        <v>597651.3520851779</v>
      </c>
      <c r="F66" s="169">
        <f t="shared" si="0"/>
        <v>23805475.647914823</v>
      </c>
      <c r="G66" s="157">
        <v>3.9699999999999999E-2</v>
      </c>
      <c r="H66" s="158">
        <f t="shared" si="1"/>
        <v>850445.55226110935</v>
      </c>
      <c r="I66" s="74">
        <v>6342928</v>
      </c>
      <c r="J66" s="158">
        <v>2934.4152250978832</v>
      </c>
      <c r="K66" s="158">
        <v>440920.71597378986</v>
      </c>
      <c r="L66" s="158">
        <f t="shared" si="2"/>
        <v>6157735.8994272398</v>
      </c>
      <c r="N66" s="158">
        <f t="shared" si="3"/>
        <v>17647739.748487584</v>
      </c>
    </row>
    <row r="67" spans="1:14" x14ac:dyDescent="0.25">
      <c r="A67" s="72">
        <v>373</v>
      </c>
      <c r="B67" s="93" t="s">
        <v>76</v>
      </c>
      <c r="C67" s="74">
        <v>11909627</v>
      </c>
      <c r="D67" s="74">
        <v>1076864</v>
      </c>
      <c r="E67" s="158">
        <v>117232.02898517557</v>
      </c>
      <c r="F67" s="169">
        <f t="shared" si="0"/>
        <v>12869258.971014824</v>
      </c>
      <c r="G67" s="157">
        <v>1.6E-2</v>
      </c>
      <c r="H67" s="158">
        <f t="shared" si="1"/>
        <v>198231.0877681186</v>
      </c>
      <c r="I67" s="74">
        <v>2367714</v>
      </c>
      <c r="J67" s="158">
        <v>575.59888306617131</v>
      </c>
      <c r="K67" s="158">
        <v>53417.445247198353</v>
      </c>
      <c r="L67" s="158">
        <f t="shared" si="2"/>
        <v>2395871.2124188109</v>
      </c>
      <c r="N67" s="158">
        <f t="shared" si="3"/>
        <v>10473387.758596012</v>
      </c>
    </row>
    <row r="68" spans="1:14" x14ac:dyDescent="0.25">
      <c r="A68" s="72">
        <v>374</v>
      </c>
      <c r="B68" s="93" t="s">
        <v>77</v>
      </c>
      <c r="C68" s="74">
        <v>527127</v>
      </c>
      <c r="D68" s="74">
        <v>0</v>
      </c>
      <c r="E68" s="158">
        <v>0</v>
      </c>
      <c r="F68" s="169">
        <f t="shared" si="0"/>
        <v>527127</v>
      </c>
      <c r="G68" s="157">
        <v>3.04E-2</v>
      </c>
      <c r="H68" s="158">
        <f t="shared" si="1"/>
        <v>16024.6608</v>
      </c>
      <c r="I68" s="74">
        <v>38393</v>
      </c>
      <c r="J68" s="158">
        <v>0</v>
      </c>
      <c r="K68" s="158">
        <v>0</v>
      </c>
      <c r="L68" s="158">
        <f t="shared" si="2"/>
        <v>54417.660799999998</v>
      </c>
      <c r="N68" s="158">
        <f t="shared" si="3"/>
        <v>472709.33919999999</v>
      </c>
    </row>
    <row r="69" spans="1:14" x14ac:dyDescent="0.25">
      <c r="A69" s="72">
        <v>375</v>
      </c>
      <c r="B69" s="93" t="s">
        <v>78</v>
      </c>
      <c r="C69" s="74">
        <v>0</v>
      </c>
      <c r="D69" s="74">
        <v>0</v>
      </c>
      <c r="E69" s="158">
        <v>0</v>
      </c>
      <c r="F69" s="169">
        <f t="shared" ref="F69:F97" si="4">C69+D69-E69</f>
        <v>0</v>
      </c>
      <c r="G69" s="157"/>
      <c r="H69" s="158">
        <f t="shared" ref="H69:H97" si="5">((C69+F69)/2)*(G69)</f>
        <v>0</v>
      </c>
      <c r="I69" s="74">
        <v>0</v>
      </c>
      <c r="J69" s="158">
        <v>0</v>
      </c>
      <c r="K69" s="158">
        <v>0</v>
      </c>
      <c r="L69" s="158">
        <f t="shared" ref="L69:L97" si="6">I69+H69+J69-K69-E69</f>
        <v>0</v>
      </c>
      <c r="N69" s="158">
        <f t="shared" ref="N69:N97" si="7">F69-L69</f>
        <v>0</v>
      </c>
    </row>
    <row r="70" spans="1:14" s="164" customFormat="1" x14ac:dyDescent="0.25">
      <c r="A70" s="161"/>
      <c r="B70" s="162" t="s">
        <v>79</v>
      </c>
      <c r="C70" s="166"/>
      <c r="D70" s="166"/>
      <c r="E70" s="167"/>
      <c r="F70" s="170"/>
      <c r="G70" s="165"/>
      <c r="H70" s="167"/>
      <c r="I70" s="166"/>
      <c r="J70" s="167"/>
      <c r="K70" s="167"/>
      <c r="L70" s="167">
        <f t="shared" si="6"/>
        <v>0</v>
      </c>
      <c r="N70" s="167"/>
    </row>
    <row r="71" spans="1:14" x14ac:dyDescent="0.25">
      <c r="A71" s="72">
        <v>389</v>
      </c>
      <c r="B71" s="93" t="s">
        <v>80</v>
      </c>
      <c r="C71" s="74">
        <v>1085044</v>
      </c>
      <c r="D71" s="74">
        <v>0</v>
      </c>
      <c r="E71" s="158">
        <v>0</v>
      </c>
      <c r="F71" s="169">
        <f t="shared" si="4"/>
        <v>1085044</v>
      </c>
      <c r="G71" s="157"/>
      <c r="H71" s="158">
        <f t="shared" si="5"/>
        <v>0</v>
      </c>
      <c r="I71" s="74">
        <v>-1599</v>
      </c>
      <c r="J71" s="158">
        <v>0</v>
      </c>
      <c r="K71" s="158">
        <v>0</v>
      </c>
      <c r="L71" s="158">
        <f t="shared" si="6"/>
        <v>-1599</v>
      </c>
      <c r="N71" s="158">
        <f t="shared" si="7"/>
        <v>1086643</v>
      </c>
    </row>
    <row r="72" spans="1:14" x14ac:dyDescent="0.25">
      <c r="A72" s="72">
        <v>390</v>
      </c>
      <c r="B72" s="92" t="s">
        <v>81</v>
      </c>
      <c r="C72" s="74">
        <v>46912482</v>
      </c>
      <c r="D72" s="74">
        <v>5355763</v>
      </c>
      <c r="E72" s="158">
        <v>297050.94673654594</v>
      </c>
      <c r="F72" s="169">
        <f t="shared" si="4"/>
        <v>51971194.053263456</v>
      </c>
      <c r="G72" s="157">
        <v>3.1099999999999999E-2</v>
      </c>
      <c r="H72" s="158">
        <f t="shared" si="5"/>
        <v>1537641.1626282467</v>
      </c>
      <c r="I72" s="74">
        <v>4301779</v>
      </c>
      <c r="J72" s="158">
        <v>10022.084835382459</v>
      </c>
      <c r="K72" s="158">
        <v>167819.90835650024</v>
      </c>
      <c r="L72" s="158">
        <f t="shared" si="6"/>
        <v>5384571.3923705826</v>
      </c>
      <c r="N72" s="158">
        <f t="shared" si="7"/>
        <v>46586622.660892874</v>
      </c>
    </row>
    <row r="73" spans="1:14" x14ac:dyDescent="0.25">
      <c r="A73" s="72">
        <v>390.1</v>
      </c>
      <c r="B73" s="93" t="s">
        <v>82</v>
      </c>
      <c r="C73" s="74">
        <v>13374929</v>
      </c>
      <c r="D73" s="74">
        <v>1006988</v>
      </c>
      <c r="E73" s="158">
        <v>98632.936317505635</v>
      </c>
      <c r="F73" s="169">
        <f t="shared" si="4"/>
        <v>14283284.063682495</v>
      </c>
      <c r="G73" s="157">
        <v>2.0899999999999998E-2</v>
      </c>
      <c r="H73" s="158">
        <f t="shared" si="5"/>
        <v>289028.32651548204</v>
      </c>
      <c r="I73" s="74">
        <v>1728462</v>
      </c>
      <c r="J73" s="158">
        <v>3542.0156300325966</v>
      </c>
      <c r="K73" s="158">
        <v>56440.7701400648</v>
      </c>
      <c r="L73" s="158">
        <f t="shared" si="6"/>
        <v>1865958.6356879442</v>
      </c>
      <c r="N73" s="158">
        <f t="shared" si="7"/>
        <v>12417325.427994551</v>
      </c>
    </row>
    <row r="74" spans="1:14" x14ac:dyDescent="0.25">
      <c r="A74" s="72">
        <v>390.2</v>
      </c>
      <c r="B74" s="93" t="s">
        <v>83</v>
      </c>
      <c r="C74" s="74">
        <v>1923449</v>
      </c>
      <c r="D74" s="74">
        <v>0</v>
      </c>
      <c r="E74" s="158">
        <v>0</v>
      </c>
      <c r="F74" s="169">
        <f t="shared" si="4"/>
        <v>1923449</v>
      </c>
      <c r="G74" s="157">
        <v>3.7199999999999997E-2</v>
      </c>
      <c r="H74" s="158">
        <f t="shared" si="5"/>
        <v>71552.30279999999</v>
      </c>
      <c r="I74" s="74">
        <v>174588</v>
      </c>
      <c r="J74" s="158">
        <v>0</v>
      </c>
      <c r="K74" s="158">
        <v>0</v>
      </c>
      <c r="L74" s="158">
        <f t="shared" si="6"/>
        <v>246140.3028</v>
      </c>
      <c r="N74" s="158">
        <f t="shared" si="7"/>
        <v>1677308.6972000001</v>
      </c>
    </row>
    <row r="75" spans="1:14" x14ac:dyDescent="0.25">
      <c r="A75" s="72">
        <v>390.3</v>
      </c>
      <c r="B75" s="93" t="s">
        <v>84</v>
      </c>
      <c r="C75" s="74">
        <v>4740588</v>
      </c>
      <c r="D75" s="74">
        <v>21264</v>
      </c>
      <c r="E75" s="158">
        <v>1143.8678230871931</v>
      </c>
      <c r="F75" s="169">
        <f t="shared" si="4"/>
        <v>4760708.1321769124</v>
      </c>
      <c r="G75" s="157">
        <v>3.7199999999999997E-2</v>
      </c>
      <c r="H75" s="158">
        <f t="shared" si="5"/>
        <v>176724.10805849059</v>
      </c>
      <c r="I75" s="74">
        <v>2239477</v>
      </c>
      <c r="J75" s="158">
        <v>41.077533117576991</v>
      </c>
      <c r="K75" s="158">
        <v>654.55600617683501</v>
      </c>
      <c r="L75" s="158">
        <f t="shared" si="6"/>
        <v>2414443.7617623443</v>
      </c>
      <c r="N75" s="158">
        <f t="shared" si="7"/>
        <v>2346264.3704145681</v>
      </c>
    </row>
    <row r="76" spans="1:14" x14ac:dyDescent="0.25">
      <c r="A76" s="72">
        <v>390.9</v>
      </c>
      <c r="B76" s="93" t="s">
        <v>85</v>
      </c>
      <c r="C76" s="74">
        <v>233857</v>
      </c>
      <c r="D76" s="74">
        <v>0</v>
      </c>
      <c r="E76" s="158">
        <v>0</v>
      </c>
      <c r="F76" s="169">
        <f t="shared" si="4"/>
        <v>233857</v>
      </c>
      <c r="G76" s="157">
        <v>2.75E-2</v>
      </c>
      <c r="H76" s="158">
        <f t="shared" si="5"/>
        <v>6431.0675000000001</v>
      </c>
      <c r="I76" s="74">
        <v>191184</v>
      </c>
      <c r="J76" s="158">
        <v>0</v>
      </c>
      <c r="K76" s="158">
        <v>0</v>
      </c>
      <c r="L76" s="158">
        <f t="shared" si="6"/>
        <v>197615.0675</v>
      </c>
      <c r="N76" s="158">
        <f t="shared" si="7"/>
        <v>36241.932499999995</v>
      </c>
    </row>
    <row r="77" spans="1:14" x14ac:dyDescent="0.25">
      <c r="A77" s="72">
        <v>391</v>
      </c>
      <c r="B77" s="93" t="s">
        <v>86</v>
      </c>
      <c r="C77" s="74">
        <v>2658746</v>
      </c>
      <c r="D77" s="74">
        <v>616761</v>
      </c>
      <c r="E77" s="158">
        <v>33311.561614315935</v>
      </c>
      <c r="F77" s="169">
        <f t="shared" si="4"/>
        <v>3242195.438385684</v>
      </c>
      <c r="G77" s="157">
        <v>3.49E-2</v>
      </c>
      <c r="H77" s="158">
        <f t="shared" si="5"/>
        <v>102971.42809983018</v>
      </c>
      <c r="I77" s="74">
        <v>1130941</v>
      </c>
      <c r="J77" s="158">
        <v>1181.8643447743943</v>
      </c>
      <c r="K77" s="158">
        <v>20391.330561673742</v>
      </c>
      <c r="L77" s="158">
        <f t="shared" si="6"/>
        <v>1181391.4002686148</v>
      </c>
      <c r="N77" s="158">
        <f t="shared" si="7"/>
        <v>2060804.0381170693</v>
      </c>
    </row>
    <row r="78" spans="1:14" x14ac:dyDescent="0.25">
      <c r="A78" s="72">
        <v>391.1</v>
      </c>
      <c r="B78" s="93" t="s">
        <v>87</v>
      </c>
      <c r="C78" s="74">
        <v>7427097</v>
      </c>
      <c r="D78" s="74">
        <v>2200449</v>
      </c>
      <c r="E78" s="158">
        <v>179856.62625937897</v>
      </c>
      <c r="F78" s="169">
        <f t="shared" si="4"/>
        <v>9447689.3737406209</v>
      </c>
      <c r="G78" s="157">
        <v>0.19059999999999999</v>
      </c>
      <c r="H78" s="158">
        <f t="shared" si="5"/>
        <v>1608167.141417481</v>
      </c>
      <c r="I78" s="74">
        <v>2224155</v>
      </c>
      <c r="J78" s="158">
        <v>6458.8463566057853</v>
      </c>
      <c r="K78" s="158">
        <v>102919.43928542951</v>
      </c>
      <c r="L78" s="158">
        <f t="shared" si="6"/>
        <v>3556004.9222292779</v>
      </c>
      <c r="N78" s="158">
        <f t="shared" si="7"/>
        <v>5891684.451511343</v>
      </c>
    </row>
    <row r="79" spans="1:14" x14ac:dyDescent="0.25">
      <c r="A79" s="72">
        <v>391.2</v>
      </c>
      <c r="B79" s="93" t="s">
        <v>88</v>
      </c>
      <c r="C79" s="74">
        <v>3151674</v>
      </c>
      <c r="D79" s="74">
        <v>0</v>
      </c>
      <c r="E79" s="158">
        <v>0</v>
      </c>
      <c r="F79" s="169">
        <f t="shared" si="4"/>
        <v>3151674</v>
      </c>
      <c r="G79" s="157">
        <v>1.06E-2</v>
      </c>
      <c r="H79" s="158">
        <f t="shared" si="5"/>
        <v>33407.744400000003</v>
      </c>
      <c r="I79" s="74">
        <v>3151674</v>
      </c>
      <c r="J79" s="158">
        <v>0</v>
      </c>
      <c r="K79" s="158">
        <v>0</v>
      </c>
      <c r="L79" s="158">
        <f t="shared" si="6"/>
        <v>3185081.7444000002</v>
      </c>
      <c r="N79" s="158">
        <f t="shared" si="7"/>
        <v>-33407.7444000002</v>
      </c>
    </row>
    <row r="80" spans="1:14" x14ac:dyDescent="0.25">
      <c r="A80" s="72">
        <v>391.25</v>
      </c>
      <c r="B80" s="93" t="s">
        <v>89</v>
      </c>
      <c r="C80" s="74">
        <v>78649142</v>
      </c>
      <c r="D80" s="74">
        <v>7185457</v>
      </c>
      <c r="E80" s="158">
        <v>386532.44829828542</v>
      </c>
      <c r="F80" s="169">
        <f t="shared" si="4"/>
        <v>85448066.55170171</v>
      </c>
      <c r="G80" s="157">
        <v>0.05</v>
      </c>
      <c r="H80" s="158">
        <f t="shared" si="5"/>
        <v>4102430.2137925434</v>
      </c>
      <c r="I80" s="74">
        <v>20092120</v>
      </c>
      <c r="J80" s="158">
        <v>13880.799097170362</v>
      </c>
      <c r="K80" s="158">
        <v>221185.63920526844</v>
      </c>
      <c r="L80" s="158">
        <f t="shared" si="6"/>
        <v>23600712.925386157</v>
      </c>
      <c r="N80" s="158">
        <f t="shared" si="7"/>
        <v>61847353.626315549</v>
      </c>
    </row>
    <row r="81" spans="1:14" x14ac:dyDescent="0.25">
      <c r="A81" s="72">
        <v>391.26</v>
      </c>
      <c r="B81" s="93" t="s">
        <v>90</v>
      </c>
      <c r="C81" s="74">
        <v>0</v>
      </c>
      <c r="D81" s="74">
        <v>0</v>
      </c>
      <c r="E81" s="158">
        <v>0</v>
      </c>
      <c r="F81" s="169">
        <f t="shared" si="4"/>
        <v>0</v>
      </c>
      <c r="G81" s="157">
        <v>0.1</v>
      </c>
      <c r="H81" s="158">
        <f t="shared" si="5"/>
        <v>0</v>
      </c>
      <c r="I81" s="74">
        <v>0</v>
      </c>
      <c r="J81" s="158">
        <v>0</v>
      </c>
      <c r="K81" s="158">
        <v>0</v>
      </c>
      <c r="L81" s="158">
        <f t="shared" si="6"/>
        <v>0</v>
      </c>
      <c r="N81" s="158">
        <f t="shared" si="7"/>
        <v>0</v>
      </c>
    </row>
    <row r="82" spans="1:14" x14ac:dyDescent="0.25">
      <c r="A82" s="72">
        <v>391.3</v>
      </c>
      <c r="B82" s="93" t="s">
        <v>91</v>
      </c>
      <c r="C82" s="74">
        <v>35070</v>
      </c>
      <c r="D82" s="74">
        <v>460672</v>
      </c>
      <c r="E82" s="158">
        <v>38670.691759961686</v>
      </c>
      <c r="F82" s="169">
        <f t="shared" si="4"/>
        <v>457071.30824003834</v>
      </c>
      <c r="G82" s="157">
        <v>0.1046</v>
      </c>
      <c r="H82" s="158">
        <f t="shared" si="5"/>
        <v>25738.990420954004</v>
      </c>
      <c r="I82" s="74">
        <v>-17563</v>
      </c>
      <c r="J82" s="158">
        <v>1388.7064478850657</v>
      </c>
      <c r="K82" s="158">
        <v>22128.547585315297</v>
      </c>
      <c r="L82" s="158">
        <f t="shared" si="6"/>
        <v>-51234.542476437913</v>
      </c>
      <c r="N82" s="158">
        <f t="shared" si="7"/>
        <v>508305.85071647627</v>
      </c>
    </row>
    <row r="83" spans="1:14" x14ac:dyDescent="0.25">
      <c r="A83" s="72">
        <v>391.4</v>
      </c>
      <c r="B83" s="93" t="s">
        <v>92</v>
      </c>
      <c r="C83" s="74">
        <v>46360756</v>
      </c>
      <c r="D83" s="74">
        <v>0</v>
      </c>
      <c r="E83" s="158">
        <v>0</v>
      </c>
      <c r="F83" s="169">
        <f t="shared" si="4"/>
        <v>46360756</v>
      </c>
      <c r="G83" s="157">
        <v>0.05</v>
      </c>
      <c r="H83" s="158">
        <f t="shared" si="5"/>
        <v>2318037.8000000003</v>
      </c>
      <c r="I83" s="74">
        <v>24988843</v>
      </c>
      <c r="J83" s="158">
        <v>0</v>
      </c>
      <c r="K83" s="158">
        <v>0</v>
      </c>
      <c r="L83" s="158">
        <f t="shared" si="6"/>
        <v>27306880.800000001</v>
      </c>
      <c r="N83" s="158">
        <f t="shared" si="7"/>
        <v>19053875.199999999</v>
      </c>
    </row>
    <row r="84" spans="1:14" x14ac:dyDescent="0.25">
      <c r="A84" s="72">
        <v>392</v>
      </c>
      <c r="B84" s="93" t="s">
        <v>93</v>
      </c>
      <c r="C84" s="74">
        <v>2662527</v>
      </c>
      <c r="D84" s="74">
        <v>53374</v>
      </c>
      <c r="E84" s="158">
        <v>4033.4037810483032</v>
      </c>
      <c r="F84" s="169">
        <f t="shared" si="4"/>
        <v>2711867.5962189515</v>
      </c>
      <c r="G84" s="157">
        <v>3.4500000000000003E-2</v>
      </c>
      <c r="H84" s="158">
        <f t="shared" si="5"/>
        <v>92708.306784776913</v>
      </c>
      <c r="I84" s="74">
        <v>809765</v>
      </c>
      <c r="J84" s="158">
        <v>19.803655463643416</v>
      </c>
      <c r="K84" s="158">
        <v>1837.8435270555244</v>
      </c>
      <c r="L84" s="158">
        <f t="shared" si="6"/>
        <v>896621.86313213676</v>
      </c>
      <c r="N84" s="158">
        <f t="shared" si="7"/>
        <v>1815245.7330868146</v>
      </c>
    </row>
    <row r="85" spans="1:14" x14ac:dyDescent="0.25">
      <c r="A85" s="72">
        <v>392.1</v>
      </c>
      <c r="B85" s="93" t="s">
        <v>94</v>
      </c>
      <c r="C85" s="74">
        <v>27828429</v>
      </c>
      <c r="D85" s="74">
        <v>0</v>
      </c>
      <c r="E85" s="158">
        <v>0</v>
      </c>
      <c r="F85" s="169">
        <f t="shared" si="4"/>
        <v>27828429</v>
      </c>
      <c r="G85" s="157">
        <v>5.57E-2</v>
      </c>
      <c r="H85" s="158">
        <f t="shared" si="5"/>
        <v>1550043.4953000001</v>
      </c>
      <c r="I85" s="74">
        <v>5851447</v>
      </c>
      <c r="J85" s="158">
        <v>0</v>
      </c>
      <c r="K85" s="158">
        <v>0</v>
      </c>
      <c r="L85" s="158">
        <f t="shared" si="6"/>
        <v>7401490.4953000005</v>
      </c>
      <c r="N85" s="158">
        <f t="shared" si="7"/>
        <v>20426938.504699998</v>
      </c>
    </row>
    <row r="86" spans="1:14" x14ac:dyDescent="0.25">
      <c r="A86" s="72">
        <v>392.2</v>
      </c>
      <c r="B86" s="93" t="s">
        <v>95</v>
      </c>
      <c r="C86" s="74">
        <v>27234688</v>
      </c>
      <c r="D86" s="74">
        <v>1417559</v>
      </c>
      <c r="E86" s="158">
        <v>76255.818833914309</v>
      </c>
      <c r="F86" s="169">
        <f t="shared" si="4"/>
        <v>28575991.181166086</v>
      </c>
      <c r="G86" s="157">
        <v>3.4500000000000003E-2</v>
      </c>
      <c r="H86" s="158">
        <f t="shared" si="5"/>
        <v>962734.21587511501</v>
      </c>
      <c r="I86" s="74">
        <v>3297283</v>
      </c>
      <c r="J86" s="158">
        <v>2738.4290914871676</v>
      </c>
      <c r="K86" s="158">
        <v>43635.901995178763</v>
      </c>
      <c r="L86" s="158">
        <f t="shared" si="6"/>
        <v>4142863.9241375099</v>
      </c>
      <c r="N86" s="158">
        <f t="shared" si="7"/>
        <v>24433127.257028576</v>
      </c>
    </row>
    <row r="87" spans="1:14" x14ac:dyDescent="0.25">
      <c r="A87" s="72">
        <v>392.3</v>
      </c>
      <c r="B87" s="93" t="s">
        <v>96</v>
      </c>
      <c r="C87" s="74">
        <v>1174602</v>
      </c>
      <c r="D87" s="74">
        <v>15588968</v>
      </c>
      <c r="E87" s="158">
        <v>1517005.0166713675</v>
      </c>
      <c r="F87" s="169">
        <f t="shared" si="4"/>
        <v>15246564.983328633</v>
      </c>
      <c r="G87" s="157">
        <v>3.4500000000000003E-2</v>
      </c>
      <c r="H87" s="158">
        <f t="shared" si="5"/>
        <v>283265.13046241895</v>
      </c>
      <c r="I87" s="74">
        <v>1945416</v>
      </c>
      <c r="J87" s="158">
        <v>54477.294101749096</v>
      </c>
      <c r="K87" s="158">
        <v>714439.38246684521</v>
      </c>
      <c r="L87" s="158">
        <f t="shared" si="6"/>
        <v>51714.025425955188</v>
      </c>
      <c r="N87" s="158">
        <f t="shared" si="7"/>
        <v>15194850.957902677</v>
      </c>
    </row>
    <row r="88" spans="1:14" x14ac:dyDescent="0.25">
      <c r="A88" s="72">
        <v>392.4</v>
      </c>
      <c r="B88" s="93" t="s">
        <v>97</v>
      </c>
      <c r="C88" s="74">
        <v>19064053</v>
      </c>
      <c r="D88" s="74">
        <v>482759</v>
      </c>
      <c r="E88" s="158">
        <v>25969.375064970682</v>
      </c>
      <c r="F88" s="169">
        <f t="shared" si="4"/>
        <v>19520842.624935031</v>
      </c>
      <c r="G88" s="157">
        <v>6.1499999999999999E-2</v>
      </c>
      <c r="H88" s="158">
        <f t="shared" si="5"/>
        <v>1186485.5404667521</v>
      </c>
      <c r="I88" s="74">
        <v>4919307</v>
      </c>
      <c r="J88" s="158">
        <v>932.58840116249701</v>
      </c>
      <c r="K88" s="158">
        <v>14860.467339275585</v>
      </c>
      <c r="L88" s="158">
        <f t="shared" si="6"/>
        <v>6065895.2864636676</v>
      </c>
      <c r="N88" s="158">
        <f t="shared" si="7"/>
        <v>13454947.338471364</v>
      </c>
    </row>
    <row r="89" spans="1:14" x14ac:dyDescent="0.25">
      <c r="A89" s="72">
        <v>393</v>
      </c>
      <c r="B89" s="93" t="s">
        <v>98</v>
      </c>
      <c r="C89" s="74">
        <v>821646</v>
      </c>
      <c r="D89" s="74">
        <v>0</v>
      </c>
      <c r="E89" s="158">
        <v>0</v>
      </c>
      <c r="F89" s="169">
        <f t="shared" si="4"/>
        <v>821646</v>
      </c>
      <c r="G89" s="157">
        <v>3.8800000000000001E-2</v>
      </c>
      <c r="H89" s="158">
        <f t="shared" si="5"/>
        <v>31879.864799999999</v>
      </c>
      <c r="I89" s="74">
        <v>3893</v>
      </c>
      <c r="J89" s="158">
        <v>0</v>
      </c>
      <c r="K89" s="158">
        <v>0</v>
      </c>
      <c r="L89" s="158">
        <f t="shared" si="6"/>
        <v>35772.864799999996</v>
      </c>
      <c r="N89" s="158">
        <f t="shared" si="7"/>
        <v>785873.13520000002</v>
      </c>
    </row>
    <row r="90" spans="1:14" x14ac:dyDescent="0.25">
      <c r="A90" s="72">
        <v>394</v>
      </c>
      <c r="B90" s="93" t="s">
        <v>99</v>
      </c>
      <c r="C90" s="74">
        <v>15842157</v>
      </c>
      <c r="D90" s="74">
        <v>1481745</v>
      </c>
      <c r="E90" s="158">
        <v>131210.13507973109</v>
      </c>
      <c r="F90" s="169">
        <f t="shared" si="4"/>
        <v>17192691.86492027</v>
      </c>
      <c r="G90" s="157">
        <v>3.73E-2</v>
      </c>
      <c r="H90" s="158">
        <f t="shared" si="5"/>
        <v>616099.93133076304</v>
      </c>
      <c r="I90" s="74">
        <v>4687615</v>
      </c>
      <c r="J90" s="158">
        <v>4300.4927693344289</v>
      </c>
      <c r="K90" s="158">
        <v>79548.331059494856</v>
      </c>
      <c r="L90" s="158">
        <f t="shared" si="6"/>
        <v>5097256.957960871</v>
      </c>
      <c r="N90" s="158">
        <f t="shared" si="7"/>
        <v>12095434.9069594</v>
      </c>
    </row>
    <row r="91" spans="1:14" x14ac:dyDescent="0.25">
      <c r="A91" s="72">
        <v>395</v>
      </c>
      <c r="B91" s="93" t="s">
        <v>100</v>
      </c>
      <c r="C91" s="74">
        <v>2217847</v>
      </c>
      <c r="D91" s="74">
        <v>43737</v>
      </c>
      <c r="E91" s="158">
        <v>2352.7881515382278</v>
      </c>
      <c r="F91" s="169">
        <f t="shared" si="4"/>
        <v>2259231.211848462</v>
      </c>
      <c r="G91" s="157">
        <v>3.9E-2</v>
      </c>
      <c r="H91" s="158">
        <f t="shared" si="5"/>
        <v>87303.025131045011</v>
      </c>
      <c r="I91" s="74">
        <v>803152</v>
      </c>
      <c r="J91" s="158">
        <v>84.491172199086563</v>
      </c>
      <c r="K91" s="158">
        <v>1346.3370371715137</v>
      </c>
      <c r="L91" s="158">
        <f t="shared" si="6"/>
        <v>886840.39111453446</v>
      </c>
      <c r="N91" s="158">
        <f t="shared" si="7"/>
        <v>1372390.8207339277</v>
      </c>
    </row>
    <row r="92" spans="1:14" x14ac:dyDescent="0.25">
      <c r="A92" s="72">
        <v>396</v>
      </c>
      <c r="B92" s="93" t="s">
        <v>101</v>
      </c>
      <c r="C92" s="74">
        <v>2556025</v>
      </c>
      <c r="D92" s="74">
        <v>200231</v>
      </c>
      <c r="E92" s="158">
        <v>10995.061074137011</v>
      </c>
      <c r="F92" s="169">
        <f t="shared" si="4"/>
        <v>2745260.9389258628</v>
      </c>
      <c r="G92" s="157">
        <v>3.7900000000000003E-2</v>
      </c>
      <c r="H92" s="158">
        <f t="shared" si="5"/>
        <v>100459.3685426451</v>
      </c>
      <c r="I92" s="74">
        <v>2032041</v>
      </c>
      <c r="J92" s="158">
        <v>370.75774391420623</v>
      </c>
      <c r="K92" s="158">
        <v>10284.646771087162</v>
      </c>
      <c r="L92" s="158">
        <f t="shared" si="6"/>
        <v>2111591.4184413347</v>
      </c>
      <c r="N92" s="158">
        <f t="shared" si="7"/>
        <v>633669.52048452804</v>
      </c>
    </row>
    <row r="93" spans="1:14" x14ac:dyDescent="0.25">
      <c r="A93" s="72">
        <v>397</v>
      </c>
      <c r="B93" s="93" t="s">
        <v>102</v>
      </c>
      <c r="C93" s="74">
        <v>985726</v>
      </c>
      <c r="D93" s="74">
        <v>76121</v>
      </c>
      <c r="E93" s="158">
        <v>4193.8555117724645</v>
      </c>
      <c r="F93" s="169">
        <f t="shared" si="4"/>
        <v>1057653.1444882276</v>
      </c>
      <c r="G93" s="157">
        <v>8.9399999999999993E-2</v>
      </c>
      <c r="H93" s="158">
        <f t="shared" si="5"/>
        <v>91339.047758623768</v>
      </c>
      <c r="I93" s="74">
        <v>119082</v>
      </c>
      <c r="J93" s="158">
        <v>139.95436128762842</v>
      </c>
      <c r="K93" s="158">
        <v>14425.997734317936</v>
      </c>
      <c r="L93" s="158">
        <f t="shared" si="6"/>
        <v>191941.14887382099</v>
      </c>
      <c r="N93" s="158">
        <f t="shared" si="7"/>
        <v>865711.99561440654</v>
      </c>
    </row>
    <row r="94" spans="1:14" x14ac:dyDescent="0.25">
      <c r="A94" s="72">
        <v>397.1</v>
      </c>
      <c r="B94" s="93" t="s">
        <v>103</v>
      </c>
      <c r="C94" s="74">
        <v>16724289</v>
      </c>
      <c r="D94" s="74">
        <v>206089</v>
      </c>
      <c r="E94" s="158">
        <v>11086.279737797693</v>
      </c>
      <c r="F94" s="169">
        <f t="shared" si="4"/>
        <v>16919291.720262203</v>
      </c>
      <c r="G94" s="157">
        <v>5.7599999999999998E-2</v>
      </c>
      <c r="H94" s="158">
        <f t="shared" si="5"/>
        <v>968935.12474355137</v>
      </c>
      <c r="I94" s="74">
        <v>3092793</v>
      </c>
      <c r="J94" s="158">
        <v>398.12031940109409</v>
      </c>
      <c r="K94" s="158">
        <v>28186.257111331033</v>
      </c>
      <c r="L94" s="158">
        <f t="shared" si="6"/>
        <v>4022853.7082138238</v>
      </c>
      <c r="N94" s="158">
        <f t="shared" si="7"/>
        <v>12896438.012048379</v>
      </c>
    </row>
    <row r="95" spans="1:14" x14ac:dyDescent="0.25">
      <c r="A95" s="72">
        <v>397.2</v>
      </c>
      <c r="B95" s="93" t="s">
        <v>104</v>
      </c>
      <c r="C95" s="74">
        <v>141879</v>
      </c>
      <c r="D95" s="74">
        <v>0</v>
      </c>
      <c r="E95" s="158">
        <v>0</v>
      </c>
      <c r="F95" s="169">
        <f t="shared" si="4"/>
        <v>141879</v>
      </c>
      <c r="G95" s="157">
        <v>8.9399999999999993E-2</v>
      </c>
      <c r="H95" s="158">
        <f t="shared" si="5"/>
        <v>12683.982599999999</v>
      </c>
      <c r="I95" s="74">
        <v>79177</v>
      </c>
      <c r="J95" s="158">
        <v>0</v>
      </c>
      <c r="K95" s="158">
        <v>0</v>
      </c>
      <c r="L95" s="158">
        <f t="shared" si="6"/>
        <v>91860.982600000003</v>
      </c>
      <c r="N95" s="158">
        <f t="shared" si="7"/>
        <v>50018.017399999997</v>
      </c>
    </row>
    <row r="96" spans="1:14" x14ac:dyDescent="0.25">
      <c r="A96" s="72">
        <v>398</v>
      </c>
      <c r="B96" s="93" t="s">
        <v>105</v>
      </c>
      <c r="C96" s="74">
        <v>6238910</v>
      </c>
      <c r="D96" s="74">
        <v>434030</v>
      </c>
      <c r="E96" s="158">
        <v>26151.12676204072</v>
      </c>
      <c r="F96" s="169">
        <f t="shared" si="4"/>
        <v>6646788.8732379591</v>
      </c>
      <c r="G96" s="157">
        <v>6.4799999999999996E-2</v>
      </c>
      <c r="H96" s="158">
        <f t="shared" si="5"/>
        <v>417496.64349290991</v>
      </c>
      <c r="I96" s="74">
        <v>1830275</v>
      </c>
      <c r="J96" s="158">
        <v>637.52775999261871</v>
      </c>
      <c r="K96" s="158">
        <v>16589.577815966877</v>
      </c>
      <c r="L96" s="158">
        <f t="shared" si="6"/>
        <v>2205668.466674895</v>
      </c>
      <c r="N96" s="158">
        <f t="shared" si="7"/>
        <v>4441120.4065630641</v>
      </c>
    </row>
    <row r="97" spans="1:14" x14ac:dyDescent="0.25">
      <c r="A97" s="72">
        <v>399</v>
      </c>
      <c r="B97" s="93" t="s">
        <v>106</v>
      </c>
      <c r="C97" s="74">
        <v>1324741</v>
      </c>
      <c r="D97" s="74">
        <v>18275</v>
      </c>
      <c r="E97" s="158">
        <v>983.09035662443978</v>
      </c>
      <c r="F97" s="169">
        <f t="shared" si="4"/>
        <v>1342032.9096433755</v>
      </c>
      <c r="G97" s="157">
        <v>2.4299999999999999E-2</v>
      </c>
      <c r="H97" s="158">
        <f t="shared" si="5"/>
        <v>32401.303002167009</v>
      </c>
      <c r="I97" s="74">
        <v>-145065</v>
      </c>
      <c r="J97" s="158">
        <v>35.303840065035864</v>
      </c>
      <c r="K97" s="158">
        <v>3664.5542432047264</v>
      </c>
      <c r="L97" s="158">
        <f t="shared" si="6"/>
        <v>-117276.03775759711</v>
      </c>
      <c r="N97" s="158">
        <f t="shared" si="7"/>
        <v>1459308.9474009727</v>
      </c>
    </row>
    <row r="98" spans="1:14" s="164" customFormat="1" x14ac:dyDescent="0.25">
      <c r="A98" s="163"/>
      <c r="B98" s="163"/>
      <c r="C98" s="166"/>
    </row>
    <row r="99" spans="1:14" x14ac:dyDescent="0.25">
      <c r="A99" s="65"/>
      <c r="B99" s="71" t="s">
        <v>154</v>
      </c>
      <c r="C99" s="168">
        <f>SUM(C4:C97)</f>
        <v>4148604106</v>
      </c>
      <c r="D99" s="168">
        <f t="shared" ref="D99:E99" si="8">SUM(D4:D97)</f>
        <v>503094353</v>
      </c>
      <c r="E99" s="168">
        <f t="shared" si="8"/>
        <v>35564787.301054038</v>
      </c>
      <c r="F99" s="169">
        <f>SUM(F4:F97)</f>
        <v>4616133671.698945</v>
      </c>
      <c r="H99" s="168">
        <f>SUM(H4:H97)</f>
        <v>88217907.752337605</v>
      </c>
      <c r="I99" s="168">
        <f>SUM(I4:I97)</f>
        <v>635500805</v>
      </c>
      <c r="J99" s="168">
        <f>SUM(J4:J97)</f>
        <v>1235648.0681451249</v>
      </c>
      <c r="K99" s="168">
        <f>SUM(K4:K97)</f>
        <v>22413787.666070919</v>
      </c>
      <c r="L99" s="168">
        <f>SUM(L4:L97)</f>
        <v>666975785.85335791</v>
      </c>
      <c r="M99" s="168"/>
      <c r="N99" s="168">
        <f>SUM(N4:N97)</f>
        <v>3949157885.8455892</v>
      </c>
    </row>
  </sheetData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E4FE-5377-4EED-B64B-E4EFBA27791B}">
  <dimension ref="A1:N103"/>
  <sheetViews>
    <sheetView workbookViewId="0"/>
  </sheetViews>
  <sheetFormatPr defaultRowHeight="15" x14ac:dyDescent="0.25"/>
  <cols>
    <col min="1" max="1" width="7" bestFit="1" customWidth="1"/>
    <col min="2" max="2" width="46.28515625" bestFit="1" customWidth="1"/>
    <col min="3" max="3" width="22.28515625" bestFit="1" customWidth="1"/>
    <col min="4" max="4" width="14.28515625" bestFit="1" customWidth="1"/>
    <col min="5" max="5" width="14.140625" bestFit="1" customWidth="1"/>
    <col min="6" max="6" width="20.5703125" bestFit="1" customWidth="1"/>
    <col min="7" max="7" width="25.42578125" bestFit="1" customWidth="1"/>
    <col min="8" max="8" width="29.85546875" bestFit="1" customWidth="1"/>
    <col min="9" max="9" width="20.5703125" bestFit="1" customWidth="1"/>
    <col min="10" max="10" width="11.5703125" bestFit="1" customWidth="1"/>
    <col min="11" max="11" width="15" bestFit="1" customWidth="1"/>
    <col min="12" max="12" width="21.7109375" bestFit="1" customWidth="1"/>
    <col min="14" max="14" width="16.7109375" bestFit="1" customWidth="1"/>
  </cols>
  <sheetData>
    <row r="1" spans="1:14" ht="15.75" x14ac:dyDescent="0.25">
      <c r="A1" s="176" t="s">
        <v>200</v>
      </c>
      <c r="B1" s="133"/>
      <c r="C1" s="133" t="s">
        <v>189</v>
      </c>
      <c r="D1" s="133" t="s">
        <v>186</v>
      </c>
      <c r="E1" s="133" t="s">
        <v>187</v>
      </c>
      <c r="F1" s="133" t="s">
        <v>188</v>
      </c>
      <c r="G1" s="133" t="s">
        <v>190</v>
      </c>
      <c r="H1" s="133" t="s">
        <v>196</v>
      </c>
      <c r="I1" s="133" t="s">
        <v>191</v>
      </c>
      <c r="J1" s="133" t="s">
        <v>192</v>
      </c>
      <c r="K1" s="133" t="s">
        <v>193</v>
      </c>
      <c r="L1" s="133" t="s">
        <v>194</v>
      </c>
      <c r="M1" s="133"/>
      <c r="N1" s="133" t="s">
        <v>195</v>
      </c>
    </row>
    <row r="2" spans="1:14" x14ac:dyDescent="0.25">
      <c r="A2" s="133"/>
      <c r="B2" s="133"/>
      <c r="C2" s="159">
        <v>45657</v>
      </c>
      <c r="D2" s="133">
        <v>2025</v>
      </c>
      <c r="E2" s="133">
        <v>2025</v>
      </c>
      <c r="F2" s="159">
        <v>45808</v>
      </c>
      <c r="G2" s="133" t="s">
        <v>197</v>
      </c>
      <c r="H2" s="133">
        <v>2025</v>
      </c>
      <c r="I2" s="159">
        <v>45657</v>
      </c>
      <c r="J2" s="133">
        <v>2025</v>
      </c>
      <c r="K2" s="133">
        <v>2025</v>
      </c>
      <c r="L2" s="159">
        <v>45808</v>
      </c>
      <c r="M2" s="133"/>
      <c r="N2" s="159">
        <v>45808</v>
      </c>
    </row>
    <row r="3" spans="1:14" x14ac:dyDescent="0.25">
      <c r="A3" s="133"/>
      <c r="B3" s="173" t="s">
        <v>22</v>
      </c>
      <c r="C3" s="133"/>
      <c r="D3" s="133"/>
      <c r="E3" s="133"/>
      <c r="F3" s="133"/>
      <c r="G3" s="157"/>
      <c r="H3" s="133"/>
      <c r="I3" s="133"/>
      <c r="J3" s="133"/>
      <c r="K3" s="133"/>
      <c r="L3" s="133"/>
      <c r="M3" s="133"/>
      <c r="N3" s="133"/>
    </row>
    <row r="4" spans="1:14" x14ac:dyDescent="0.25">
      <c r="A4" s="133">
        <v>301</v>
      </c>
      <c r="B4" s="171" t="s">
        <v>23</v>
      </c>
      <c r="C4" s="169">
        <f>'12-31-2024'!F4</f>
        <v>474662</v>
      </c>
      <c r="D4" s="169">
        <v>0</v>
      </c>
      <c r="E4" s="158">
        <v>0</v>
      </c>
      <c r="F4" s="169">
        <f>C4+D4-E4</f>
        <v>474662</v>
      </c>
      <c r="G4" s="157"/>
      <c r="H4" s="158">
        <f>((C4+F4)/2)*(G4)</f>
        <v>0</v>
      </c>
      <c r="I4" s="169">
        <f>'12-31-2024'!L4</f>
        <v>8487</v>
      </c>
      <c r="J4" s="158">
        <v>0</v>
      </c>
      <c r="K4" s="158">
        <v>0</v>
      </c>
      <c r="L4" s="158">
        <f>I4+(H4*(5/12))+J4-K4-E4</f>
        <v>8487</v>
      </c>
      <c r="M4" s="133"/>
      <c r="N4" s="158">
        <f>F4-L4</f>
        <v>466175</v>
      </c>
    </row>
    <row r="5" spans="1:14" x14ac:dyDescent="0.25">
      <c r="A5" s="133">
        <v>302</v>
      </c>
      <c r="B5" s="171" t="s">
        <v>24</v>
      </c>
      <c r="C5" s="169">
        <f>'12-31-2024'!F5</f>
        <v>49260</v>
      </c>
      <c r="D5" s="171">
        <v>0</v>
      </c>
      <c r="E5" s="158">
        <v>0</v>
      </c>
      <c r="F5" s="169">
        <f t="shared" ref="F5:F68" si="0">C5+D5-E5</f>
        <v>49260</v>
      </c>
      <c r="G5" s="157"/>
      <c r="H5" s="158">
        <f t="shared" ref="H5:H68" si="1">((C5+F5)/2)*(G5)</f>
        <v>0</v>
      </c>
      <c r="I5" s="169">
        <f>'12-31-2024'!L5</f>
        <v>0</v>
      </c>
      <c r="J5" s="158">
        <v>0</v>
      </c>
      <c r="K5" s="158">
        <v>0</v>
      </c>
      <c r="L5" s="158">
        <f t="shared" ref="L5:L68" si="2">I5+(H5*(5/12))+J5-K5-E5</f>
        <v>0</v>
      </c>
      <c r="M5" s="133"/>
      <c r="N5" s="158">
        <f t="shared" ref="N5:N68" si="3">F5-L5</f>
        <v>49260</v>
      </c>
    </row>
    <row r="6" spans="1:14" x14ac:dyDescent="0.25">
      <c r="A6" s="133">
        <v>303</v>
      </c>
      <c r="B6" s="171" t="s">
        <v>25</v>
      </c>
      <c r="C6" s="169">
        <f>'12-31-2024'!F6</f>
        <v>1804995.8225585211</v>
      </c>
      <c r="D6" s="171">
        <v>275755.91999999981</v>
      </c>
      <c r="E6" s="158">
        <v>24316.788378943704</v>
      </c>
      <c r="F6" s="169">
        <f t="shared" si="0"/>
        <v>2056434.9541795771</v>
      </c>
      <c r="G6" s="157"/>
      <c r="H6" s="158">
        <f t="shared" si="1"/>
        <v>0</v>
      </c>
      <c r="I6" s="169">
        <f>'12-31-2024'!L6</f>
        <v>224363.84405482607</v>
      </c>
      <c r="J6" s="158">
        <v>873.2422223865899</v>
      </c>
      <c r="K6" s="158">
        <v>13914.806906108228</v>
      </c>
      <c r="L6" s="158">
        <f t="shared" si="2"/>
        <v>187005.49099216075</v>
      </c>
      <c r="M6" s="133"/>
      <c r="N6" s="158">
        <f t="shared" si="3"/>
        <v>1869429.4631874163</v>
      </c>
    </row>
    <row r="7" spans="1:14" x14ac:dyDescent="0.25">
      <c r="A7" s="133"/>
      <c r="B7" s="133" t="s">
        <v>26</v>
      </c>
      <c r="C7" s="169">
        <f>'12-31-2024'!F7</f>
        <v>0</v>
      </c>
      <c r="D7" s="171"/>
      <c r="E7" s="158">
        <v>0</v>
      </c>
      <c r="F7" s="169">
        <f t="shared" si="0"/>
        <v>0</v>
      </c>
      <c r="G7" s="157"/>
      <c r="H7" s="158"/>
      <c r="I7" s="169">
        <f>'12-31-2024'!L7</f>
        <v>0</v>
      </c>
      <c r="J7" s="158">
        <v>0</v>
      </c>
      <c r="K7" s="158">
        <v>0</v>
      </c>
      <c r="L7" s="158">
        <f t="shared" si="2"/>
        <v>0</v>
      </c>
      <c r="M7" s="133"/>
      <c r="N7" s="158">
        <f t="shared" si="3"/>
        <v>0</v>
      </c>
    </row>
    <row r="8" spans="1:14" x14ac:dyDescent="0.25">
      <c r="A8" s="133">
        <v>310</v>
      </c>
      <c r="B8" s="171" t="s">
        <v>27</v>
      </c>
      <c r="C8" s="169">
        <f>'12-31-2024'!F8</f>
        <v>14362203.955296384</v>
      </c>
      <c r="D8" s="171">
        <v>919395.66000000015</v>
      </c>
      <c r="E8" s="158">
        <v>312594.47757459036</v>
      </c>
      <c r="F8" s="169">
        <f t="shared" si="0"/>
        <v>14969005.137721794</v>
      </c>
      <c r="G8" s="157"/>
      <c r="H8" s="158">
        <f t="shared" si="1"/>
        <v>0</v>
      </c>
      <c r="I8" s="169">
        <f>'12-31-2024'!L8</f>
        <v>-933164.20020922739</v>
      </c>
      <c r="J8" s="158">
        <v>11225.606443134577</v>
      </c>
      <c r="K8" s="158">
        <v>179352.08049147943</v>
      </c>
      <c r="L8" s="158">
        <f t="shared" si="2"/>
        <v>-1413885.1518321626</v>
      </c>
      <c r="M8" s="133"/>
      <c r="N8" s="158">
        <f t="shared" si="3"/>
        <v>16382890.289553957</v>
      </c>
    </row>
    <row r="9" spans="1:14" x14ac:dyDescent="0.25">
      <c r="A9" s="133">
        <v>311</v>
      </c>
      <c r="B9" s="171" t="s">
        <v>28</v>
      </c>
      <c r="C9" s="169">
        <f>'12-31-2024'!F9</f>
        <v>46830428.66597978</v>
      </c>
      <c r="D9" s="171">
        <v>790083.199589625</v>
      </c>
      <c r="E9" s="158">
        <v>268628.50540435605</v>
      </c>
      <c r="F9" s="169">
        <f t="shared" si="0"/>
        <v>47351883.360165052</v>
      </c>
      <c r="G9" s="157">
        <v>1.9699999999999999E-2</v>
      </c>
      <c r="H9" s="158">
        <f t="shared" si="1"/>
        <v>927695.77345752658</v>
      </c>
      <c r="I9" s="169">
        <f>'12-31-2024'!L9</f>
        <v>3587972.9046802358</v>
      </c>
      <c r="J9" s="158">
        <v>9646.7407373093993</v>
      </c>
      <c r="K9" s="158">
        <v>177667.25698156864</v>
      </c>
      <c r="L9" s="158">
        <f t="shared" si="2"/>
        <v>3537863.7886389233</v>
      </c>
      <c r="M9" s="133"/>
      <c r="N9" s="158">
        <f t="shared" si="3"/>
        <v>43814019.571526125</v>
      </c>
    </row>
    <row r="10" spans="1:14" x14ac:dyDescent="0.25">
      <c r="A10" s="133">
        <v>312</v>
      </c>
      <c r="B10" s="171" t="s">
        <v>29</v>
      </c>
      <c r="C10" s="169">
        <f>'12-31-2024'!F10</f>
        <v>7368898.5848855972</v>
      </c>
      <c r="D10" s="171">
        <v>620228.34000000078</v>
      </c>
      <c r="E10" s="158">
        <v>210877.48657408613</v>
      </c>
      <c r="F10" s="169">
        <f t="shared" si="0"/>
        <v>7778249.4383115117</v>
      </c>
      <c r="G10" s="157">
        <v>3.5000000000000001E-3</v>
      </c>
      <c r="H10" s="158">
        <f t="shared" si="1"/>
        <v>26507.509040594941</v>
      </c>
      <c r="I10" s="169">
        <f>'12-31-2024'!L10</f>
        <v>-514080.32059266261</v>
      </c>
      <c r="J10" s="158">
        <v>7572.8390672967835</v>
      </c>
      <c r="K10" s="158">
        <v>120670.52033338064</v>
      </c>
      <c r="L10" s="158">
        <f t="shared" si="2"/>
        <v>-827010.69299925142</v>
      </c>
      <c r="M10" s="133"/>
      <c r="N10" s="158">
        <f t="shared" si="3"/>
        <v>8605260.1313107628</v>
      </c>
    </row>
    <row r="11" spans="1:14" x14ac:dyDescent="0.25">
      <c r="A11" s="133">
        <v>313</v>
      </c>
      <c r="B11" s="171" t="s">
        <v>30</v>
      </c>
      <c r="C11" s="169">
        <f>'12-31-2024'!F11</f>
        <v>28147409.566723231</v>
      </c>
      <c r="D11" s="171">
        <v>1728223.9900000021</v>
      </c>
      <c r="E11" s="158">
        <v>587595.95047591045</v>
      </c>
      <c r="F11" s="169">
        <f t="shared" si="0"/>
        <v>29288037.606247324</v>
      </c>
      <c r="G11" s="157">
        <v>3.5700000000000003E-2</v>
      </c>
      <c r="H11" s="158">
        <f t="shared" si="1"/>
        <v>1025222.7320375245</v>
      </c>
      <c r="I11" s="169">
        <f>'12-31-2024'!L11</f>
        <v>1530024.9908596487</v>
      </c>
      <c r="J11" s="158">
        <v>21101.207349538723</v>
      </c>
      <c r="K11" s="158">
        <v>336308.37357084441</v>
      </c>
      <c r="L11" s="158">
        <f t="shared" si="2"/>
        <v>1054398.0125114012</v>
      </c>
      <c r="M11" s="133"/>
      <c r="N11" s="158">
        <f t="shared" si="3"/>
        <v>28233639.593735922</v>
      </c>
    </row>
    <row r="12" spans="1:14" x14ac:dyDescent="0.25">
      <c r="A12" s="133">
        <v>314</v>
      </c>
      <c r="B12" s="171" t="s">
        <v>31</v>
      </c>
      <c r="C12" s="169">
        <f>'12-31-2024'!F12</f>
        <v>13356375.369923156</v>
      </c>
      <c r="D12" s="171">
        <v>163607.33999999985</v>
      </c>
      <c r="E12" s="158">
        <v>55626.385191102047</v>
      </c>
      <c r="F12" s="169">
        <f t="shared" si="0"/>
        <v>13464356.324732054</v>
      </c>
      <c r="G12" s="157">
        <v>2.52E-2</v>
      </c>
      <c r="H12" s="158">
        <f t="shared" si="1"/>
        <v>337941.21935265564</v>
      </c>
      <c r="I12" s="169">
        <f>'12-31-2024'!L12</f>
        <v>3375751.6856231652</v>
      </c>
      <c r="J12" s="158">
        <v>1997.6037735999957</v>
      </c>
      <c r="K12" s="158">
        <v>37461.049371702087</v>
      </c>
      <c r="L12" s="158">
        <f t="shared" si="2"/>
        <v>3425470.6962309009</v>
      </c>
      <c r="M12" s="133"/>
      <c r="N12" s="158">
        <f t="shared" si="3"/>
        <v>10038885.628501153</v>
      </c>
    </row>
    <row r="13" spans="1:14" x14ac:dyDescent="0.25">
      <c r="A13" s="133">
        <v>315</v>
      </c>
      <c r="B13" s="171" t="s">
        <v>32</v>
      </c>
      <c r="C13" s="169">
        <f>'12-31-2024'!F13</f>
        <v>1804</v>
      </c>
      <c r="D13" s="171">
        <v>0</v>
      </c>
      <c r="E13" s="158">
        <v>0</v>
      </c>
      <c r="F13" s="169">
        <f t="shared" si="0"/>
        <v>1804</v>
      </c>
      <c r="G13" s="157">
        <v>1.77E-2</v>
      </c>
      <c r="H13" s="158">
        <f t="shared" si="1"/>
        <v>31.930800000000001</v>
      </c>
      <c r="I13" s="169">
        <f>'12-31-2024'!L13</f>
        <v>628.93079999999998</v>
      </c>
      <c r="J13" s="158">
        <v>0</v>
      </c>
      <c r="K13" s="158">
        <v>0</v>
      </c>
      <c r="L13" s="158">
        <f t="shared" si="2"/>
        <v>642.23529999999994</v>
      </c>
      <c r="M13" s="133"/>
      <c r="N13" s="158">
        <f t="shared" si="3"/>
        <v>1161.7647000000002</v>
      </c>
    </row>
    <row r="14" spans="1:14" x14ac:dyDescent="0.25">
      <c r="A14" s="133">
        <v>316</v>
      </c>
      <c r="B14" s="171" t="s">
        <v>33</v>
      </c>
      <c r="C14" s="169">
        <f>'12-31-2024'!F14</f>
        <v>22640158</v>
      </c>
      <c r="D14" s="171">
        <v>0</v>
      </c>
      <c r="E14" s="158">
        <v>0</v>
      </c>
      <c r="F14" s="169">
        <f t="shared" si="0"/>
        <v>22640158</v>
      </c>
      <c r="G14" s="157">
        <v>1.4500000000000001E-2</v>
      </c>
      <c r="H14" s="158">
        <f t="shared" si="1"/>
        <v>328282.29100000003</v>
      </c>
      <c r="I14" s="169">
        <f>'12-31-2024'!L14</f>
        <v>10713877.290999999</v>
      </c>
      <c r="J14" s="158">
        <v>0</v>
      </c>
      <c r="K14" s="158">
        <v>0</v>
      </c>
      <c r="L14" s="158">
        <f t="shared" si="2"/>
        <v>10850661.578916665</v>
      </c>
      <c r="M14" s="133"/>
      <c r="N14" s="158">
        <f t="shared" si="3"/>
        <v>11789496.421083335</v>
      </c>
    </row>
    <row r="15" spans="1:14" x14ac:dyDescent="0.25">
      <c r="A15" s="133">
        <v>317</v>
      </c>
      <c r="B15" s="133" t="s">
        <v>34</v>
      </c>
      <c r="C15" s="169">
        <f>'12-31-2024'!F15</f>
        <v>419067</v>
      </c>
      <c r="D15" s="171">
        <v>0</v>
      </c>
      <c r="E15" s="158">
        <v>0</v>
      </c>
      <c r="F15" s="169">
        <f t="shared" si="0"/>
        <v>419067</v>
      </c>
      <c r="G15" s="157">
        <v>4.9700000000000001E-2</v>
      </c>
      <c r="H15" s="158">
        <f t="shared" si="1"/>
        <v>20827.6299</v>
      </c>
      <c r="I15" s="169">
        <f>'12-31-2024'!L15</f>
        <v>88510.6299</v>
      </c>
      <c r="J15" s="158">
        <v>0</v>
      </c>
      <c r="K15" s="158">
        <v>0</v>
      </c>
      <c r="L15" s="158">
        <f t="shared" si="2"/>
        <v>97188.809024999995</v>
      </c>
      <c r="M15" s="133"/>
      <c r="N15" s="158">
        <f t="shared" si="3"/>
        <v>321878.19097500003</v>
      </c>
    </row>
    <row r="16" spans="1:14" x14ac:dyDescent="0.25">
      <c r="A16" s="133"/>
      <c r="B16" s="173" t="s">
        <v>35</v>
      </c>
      <c r="C16" s="169">
        <f>'12-31-2024'!F16</f>
        <v>0</v>
      </c>
      <c r="D16" s="171"/>
      <c r="E16" s="158">
        <v>0</v>
      </c>
      <c r="F16" s="169"/>
      <c r="G16" s="157"/>
      <c r="H16" s="158"/>
      <c r="I16" s="169">
        <f>'12-31-2024'!L16</f>
        <v>0</v>
      </c>
      <c r="J16" s="158"/>
      <c r="K16" s="158"/>
      <c r="L16" s="158">
        <f t="shared" si="2"/>
        <v>0</v>
      </c>
      <c r="M16" s="133"/>
      <c r="N16" s="158"/>
    </row>
    <row r="17" spans="1:14" x14ac:dyDescent="0.25">
      <c r="A17" s="133">
        <v>320</v>
      </c>
      <c r="B17" s="171" t="s">
        <v>36</v>
      </c>
      <c r="C17" s="169">
        <f>'12-31-2024'!F17</f>
        <v>519675</v>
      </c>
      <c r="D17" s="171">
        <v>0</v>
      </c>
      <c r="E17" s="158">
        <v>0</v>
      </c>
      <c r="F17" s="169">
        <f t="shared" si="0"/>
        <v>519675</v>
      </c>
      <c r="G17" s="157"/>
      <c r="H17" s="158">
        <f t="shared" si="1"/>
        <v>0</v>
      </c>
      <c r="I17" s="169">
        <f>'12-31-2024'!L17</f>
        <v>0</v>
      </c>
      <c r="J17" s="158">
        <v>0</v>
      </c>
      <c r="K17" s="158">
        <v>0</v>
      </c>
      <c r="L17" s="158">
        <f t="shared" si="2"/>
        <v>0</v>
      </c>
      <c r="M17" s="133"/>
      <c r="N17" s="158">
        <f t="shared" si="3"/>
        <v>519675</v>
      </c>
    </row>
    <row r="18" spans="1:14" x14ac:dyDescent="0.25">
      <c r="A18" s="133">
        <v>321</v>
      </c>
      <c r="B18" s="171" t="s">
        <v>37</v>
      </c>
      <c r="C18" s="169">
        <f>'12-31-2024'!F18</f>
        <v>44462474.629822128</v>
      </c>
      <c r="D18" s="171">
        <v>149182.53246271936</v>
      </c>
      <c r="E18" s="158">
        <v>50722.008879511006</v>
      </c>
      <c r="F18" s="169">
        <f t="shared" si="0"/>
        <v>44560935.153405331</v>
      </c>
      <c r="G18" s="157">
        <v>3.95E-2</v>
      </c>
      <c r="H18" s="158">
        <f t="shared" si="1"/>
        <v>1758212.3432187424</v>
      </c>
      <c r="I18" s="169">
        <f>'12-31-2024'!L18</f>
        <v>14708906.309064796</v>
      </c>
      <c r="J18" s="158">
        <v>1821.4823054598037</v>
      </c>
      <c r="K18" s="158">
        <v>32404.278277804769</v>
      </c>
      <c r="L18" s="158">
        <f t="shared" si="2"/>
        <v>15360189.980554083</v>
      </c>
      <c r="M18" s="133"/>
      <c r="N18" s="158">
        <f t="shared" si="3"/>
        <v>29200745.17285125</v>
      </c>
    </row>
    <row r="19" spans="1:14" x14ac:dyDescent="0.25">
      <c r="A19" s="133">
        <v>322</v>
      </c>
      <c r="B19" s="171" t="s">
        <v>38</v>
      </c>
      <c r="C19" s="169">
        <f>'12-31-2024'!F19</f>
        <v>0</v>
      </c>
      <c r="D19" s="171">
        <v>0</v>
      </c>
      <c r="E19" s="158">
        <v>0</v>
      </c>
      <c r="F19" s="169">
        <f t="shared" si="0"/>
        <v>0</v>
      </c>
      <c r="G19" s="157">
        <v>3.0499999999999999E-2</v>
      </c>
      <c r="H19" s="158">
        <f t="shared" si="1"/>
        <v>0</v>
      </c>
      <c r="I19" s="169">
        <f>'12-31-2024'!L19</f>
        <v>0</v>
      </c>
      <c r="J19" s="158">
        <v>0</v>
      </c>
      <c r="K19" s="158">
        <v>0</v>
      </c>
      <c r="L19" s="158">
        <f t="shared" si="2"/>
        <v>0</v>
      </c>
      <c r="M19" s="133"/>
      <c r="N19" s="158">
        <f t="shared" si="3"/>
        <v>0</v>
      </c>
    </row>
    <row r="20" spans="1:14" x14ac:dyDescent="0.25">
      <c r="A20" s="133">
        <v>323</v>
      </c>
      <c r="B20" s="171" t="s">
        <v>39</v>
      </c>
      <c r="C20" s="169">
        <f>'12-31-2024'!F20</f>
        <v>19577980.79972956</v>
      </c>
      <c r="D20" s="171">
        <v>112203.22274032002</v>
      </c>
      <c r="E20" s="158">
        <v>38149.133472650748</v>
      </c>
      <c r="F20" s="169">
        <f t="shared" si="0"/>
        <v>19652034.888997227</v>
      </c>
      <c r="G20" s="157">
        <v>3.0499999999999999E-2</v>
      </c>
      <c r="H20" s="158">
        <f t="shared" si="1"/>
        <v>598257.73925308348</v>
      </c>
      <c r="I20" s="169">
        <f>'12-31-2024'!L20</f>
        <v>3372169.6312081111</v>
      </c>
      <c r="J20" s="158">
        <v>1369.9767245836965</v>
      </c>
      <c r="K20" s="158">
        <v>25538.442048660203</v>
      </c>
      <c r="L20" s="158">
        <f t="shared" si="2"/>
        <v>3559126.0904335021</v>
      </c>
      <c r="M20" s="133"/>
      <c r="N20" s="158">
        <f t="shared" si="3"/>
        <v>16092908.798563724</v>
      </c>
    </row>
    <row r="21" spans="1:14" x14ac:dyDescent="0.25">
      <c r="A21" s="133">
        <v>324</v>
      </c>
      <c r="B21" s="171" t="s">
        <v>40</v>
      </c>
      <c r="C21" s="169">
        <f>'12-31-2024'!F21</f>
        <v>3007166.1123929056</v>
      </c>
      <c r="D21" s="171">
        <v>238880.16999999993</v>
      </c>
      <c r="E21" s="158">
        <v>81219.245130927447</v>
      </c>
      <c r="F21" s="169">
        <f t="shared" si="0"/>
        <v>3164827.0372619783</v>
      </c>
      <c r="G21" s="157">
        <v>1.89E-2</v>
      </c>
      <c r="H21" s="158">
        <f t="shared" si="1"/>
        <v>58325.335264238653</v>
      </c>
      <c r="I21" s="169">
        <f>'12-31-2024'!L21</f>
        <v>-235166.59789844928</v>
      </c>
      <c r="J21" s="158">
        <v>2916.671108595353</v>
      </c>
      <c r="K21" s="158">
        <v>46476.125689169625</v>
      </c>
      <c r="L21" s="158">
        <f t="shared" si="2"/>
        <v>-335643.07458318491</v>
      </c>
      <c r="M21" s="133"/>
      <c r="N21" s="158">
        <f t="shared" si="3"/>
        <v>3500470.1118451632</v>
      </c>
    </row>
    <row r="22" spans="1:14" x14ac:dyDescent="0.25">
      <c r="A22" s="133">
        <v>325</v>
      </c>
      <c r="B22" s="171" t="s">
        <v>41</v>
      </c>
      <c r="C22" s="169">
        <f>'12-31-2024'!F22</f>
        <v>100042820.29053546</v>
      </c>
      <c r="D22" s="171">
        <v>87275.110197474714</v>
      </c>
      <c r="E22" s="158">
        <v>29673.607905975579</v>
      </c>
      <c r="F22" s="169">
        <f t="shared" si="0"/>
        <v>100100421.79282697</v>
      </c>
      <c r="G22" s="157">
        <v>1.89E-2</v>
      </c>
      <c r="H22" s="158">
        <f t="shared" si="1"/>
        <v>1891353.6376877751</v>
      </c>
      <c r="I22" s="169">
        <f>'12-31-2024'!L22</f>
        <v>28268207.962458171</v>
      </c>
      <c r="J22" s="158">
        <v>1065.6114166984421</v>
      </c>
      <c r="K22" s="158">
        <v>44826.193187557787</v>
      </c>
      <c r="L22" s="158">
        <f t="shared" si="2"/>
        <v>28982837.788484573</v>
      </c>
      <c r="M22" s="133"/>
      <c r="N22" s="158">
        <f t="shared" si="3"/>
        <v>71117584.004342392</v>
      </c>
    </row>
    <row r="23" spans="1:14" x14ac:dyDescent="0.25">
      <c r="A23" s="133">
        <v>326</v>
      </c>
      <c r="B23" s="171" t="s">
        <v>42</v>
      </c>
      <c r="C23" s="169">
        <f>'12-31-2024'!F23</f>
        <v>2445970</v>
      </c>
      <c r="D23" s="171">
        <v>0</v>
      </c>
      <c r="E23" s="158">
        <v>0</v>
      </c>
      <c r="F23" s="169">
        <f t="shared" si="0"/>
        <v>2445970</v>
      </c>
      <c r="G23" s="157">
        <v>1.89E-2</v>
      </c>
      <c r="H23" s="158">
        <f t="shared" si="1"/>
        <v>46228.832999999999</v>
      </c>
      <c r="I23" s="169">
        <f>'12-31-2024'!L23</f>
        <v>2061753.8330000001</v>
      </c>
      <c r="J23" s="158">
        <v>0</v>
      </c>
      <c r="K23" s="158">
        <v>0</v>
      </c>
      <c r="L23" s="158">
        <f t="shared" si="2"/>
        <v>2081015.84675</v>
      </c>
      <c r="M23" s="133"/>
      <c r="N23" s="158">
        <f t="shared" si="3"/>
        <v>364954.15324999997</v>
      </c>
    </row>
    <row r="24" spans="1:14" x14ac:dyDescent="0.25">
      <c r="A24" s="133">
        <v>327</v>
      </c>
      <c r="B24" s="171" t="s">
        <v>43</v>
      </c>
      <c r="C24" s="169">
        <f>'12-31-2024'!F24</f>
        <v>597596</v>
      </c>
      <c r="D24" s="171">
        <v>0</v>
      </c>
      <c r="E24" s="158">
        <v>0</v>
      </c>
      <c r="F24" s="169">
        <f t="shared" si="0"/>
        <v>597596</v>
      </c>
      <c r="G24" s="157">
        <v>1.89E-2</v>
      </c>
      <c r="H24" s="158">
        <f t="shared" si="1"/>
        <v>11294.564399999999</v>
      </c>
      <c r="I24" s="169">
        <f>'12-31-2024'!L24</f>
        <v>95818.564400000003</v>
      </c>
      <c r="J24" s="158">
        <v>0</v>
      </c>
      <c r="K24" s="158">
        <v>0</v>
      </c>
      <c r="L24" s="158">
        <f t="shared" si="2"/>
        <v>100524.6329</v>
      </c>
      <c r="M24" s="133"/>
      <c r="N24" s="158">
        <f t="shared" si="3"/>
        <v>497071.36710000003</v>
      </c>
    </row>
    <row r="25" spans="1:14" x14ac:dyDescent="0.25">
      <c r="A25" s="133">
        <v>328</v>
      </c>
      <c r="B25" s="171" t="s">
        <v>44</v>
      </c>
      <c r="C25" s="169">
        <f>'12-31-2024'!F25</f>
        <v>20545013.309982762</v>
      </c>
      <c r="D25" s="171">
        <v>94671.781719496939</v>
      </c>
      <c r="E25" s="158">
        <v>32188.567584637975</v>
      </c>
      <c r="F25" s="169">
        <f t="shared" si="0"/>
        <v>20607496.524117623</v>
      </c>
      <c r="G25" s="157">
        <v>1.89E-2</v>
      </c>
      <c r="H25" s="158">
        <f t="shared" si="1"/>
        <v>388891.2179322486</v>
      </c>
      <c r="I25" s="169">
        <f>'12-31-2024'!L25</f>
        <v>-2117499.3969571474</v>
      </c>
      <c r="J25" s="158">
        <v>1155.9263441791413</v>
      </c>
      <c r="K25" s="158">
        <v>49022.954111669591</v>
      </c>
      <c r="L25" s="158">
        <f t="shared" si="2"/>
        <v>-2035516.9848375057</v>
      </c>
      <c r="M25" s="133"/>
      <c r="N25" s="158">
        <f t="shared" si="3"/>
        <v>22643013.508955128</v>
      </c>
    </row>
    <row r="26" spans="1:14" x14ac:dyDescent="0.25">
      <c r="A26" s="133"/>
      <c r="B26" s="173" t="s">
        <v>45</v>
      </c>
      <c r="C26" s="169">
        <f>'12-31-2024'!F26</f>
        <v>0</v>
      </c>
      <c r="D26" s="171"/>
      <c r="E26" s="158">
        <v>0</v>
      </c>
      <c r="F26" s="169"/>
      <c r="G26" s="157"/>
      <c r="H26" s="158"/>
      <c r="I26" s="169">
        <f>'12-31-2024'!L26</f>
        <v>0</v>
      </c>
      <c r="J26" s="158"/>
      <c r="K26" s="158"/>
      <c r="L26" s="158">
        <f t="shared" si="2"/>
        <v>0</v>
      </c>
      <c r="M26" s="133"/>
      <c r="N26" s="158"/>
    </row>
    <row r="27" spans="1:14" x14ac:dyDescent="0.25">
      <c r="A27" s="133">
        <v>330</v>
      </c>
      <c r="B27" s="171" t="s">
        <v>46</v>
      </c>
      <c r="C27" s="169">
        <f>'12-31-2024'!F27</f>
        <v>3359621</v>
      </c>
      <c r="D27" s="171">
        <v>0</v>
      </c>
      <c r="E27" s="158">
        <v>0</v>
      </c>
      <c r="F27" s="169">
        <f t="shared" si="0"/>
        <v>3359621</v>
      </c>
      <c r="G27" s="157"/>
      <c r="H27" s="158">
        <f t="shared" si="1"/>
        <v>0</v>
      </c>
      <c r="I27" s="169">
        <f>'12-31-2024'!L27</f>
        <v>0</v>
      </c>
      <c r="J27" s="158">
        <v>0</v>
      </c>
      <c r="K27" s="158">
        <v>0</v>
      </c>
      <c r="L27" s="158">
        <f t="shared" si="2"/>
        <v>0</v>
      </c>
      <c r="M27" s="133"/>
      <c r="N27" s="158">
        <f t="shared" si="3"/>
        <v>3359621</v>
      </c>
    </row>
    <row r="28" spans="1:14" x14ac:dyDescent="0.25">
      <c r="A28" s="133">
        <v>331</v>
      </c>
      <c r="B28" s="171" t="s">
        <v>47</v>
      </c>
      <c r="C28" s="169">
        <f>'12-31-2024'!F28</f>
        <v>177368539.37200382</v>
      </c>
      <c r="D28" s="171">
        <v>278774.25452236645</v>
      </c>
      <c r="E28" s="158">
        <v>94783.050785902073</v>
      </c>
      <c r="F28" s="169">
        <f t="shared" si="0"/>
        <v>177552530.57574028</v>
      </c>
      <c r="G28" s="157">
        <v>2.3400000000000001E-2</v>
      </c>
      <c r="H28" s="158">
        <f t="shared" si="1"/>
        <v>4152576.5183886066</v>
      </c>
      <c r="I28" s="169">
        <f>'12-31-2024'!L28</f>
        <v>60472861.647210225</v>
      </c>
      <c r="J28" s="158">
        <v>3403.7620685358597</v>
      </c>
      <c r="K28" s="158">
        <v>54237.748386202336</v>
      </c>
      <c r="L28" s="158">
        <f t="shared" si="2"/>
        <v>62057484.826101907</v>
      </c>
      <c r="M28" s="133"/>
      <c r="N28" s="158">
        <f t="shared" si="3"/>
        <v>115495045.74963838</v>
      </c>
    </row>
    <row r="29" spans="1:14" x14ac:dyDescent="0.25">
      <c r="A29" s="133">
        <v>332</v>
      </c>
      <c r="B29" s="171" t="s">
        <v>48</v>
      </c>
      <c r="C29" s="169">
        <f>'12-31-2024'!F29</f>
        <v>216613412.06286782</v>
      </c>
      <c r="D29" s="171">
        <v>42985202.51220955</v>
      </c>
      <c r="E29" s="158">
        <v>2015074.8767044637</v>
      </c>
      <c r="F29" s="169">
        <f t="shared" si="0"/>
        <v>257583539.6983729</v>
      </c>
      <c r="G29" s="157">
        <v>2.18E-2</v>
      </c>
      <c r="H29" s="158">
        <f t="shared" si="1"/>
        <v>5168746.7741975235</v>
      </c>
      <c r="I29" s="169">
        <f>'12-31-2024'!L29</f>
        <v>44160412.634232298</v>
      </c>
      <c r="J29" s="158">
        <v>72363.52252555266</v>
      </c>
      <c r="K29" s="158">
        <v>1183251.4616665579</v>
      </c>
      <c r="L29" s="158">
        <f t="shared" si="2"/>
        <v>43188094.307635807</v>
      </c>
      <c r="M29" s="133"/>
      <c r="N29" s="158">
        <f t="shared" si="3"/>
        <v>214395445.39073709</v>
      </c>
    </row>
    <row r="30" spans="1:14" x14ac:dyDescent="0.25">
      <c r="A30" s="133">
        <v>333</v>
      </c>
      <c r="B30" s="171" t="s">
        <v>49</v>
      </c>
      <c r="C30" s="169">
        <f>'12-31-2024'!F30</f>
        <v>1473221</v>
      </c>
      <c r="D30" s="171">
        <v>0</v>
      </c>
      <c r="E30" s="158">
        <v>0</v>
      </c>
      <c r="F30" s="169">
        <f t="shared" si="0"/>
        <v>1473221</v>
      </c>
      <c r="G30" s="157">
        <v>3.3300000000000003E-2</v>
      </c>
      <c r="H30" s="158">
        <f t="shared" si="1"/>
        <v>49058.259300000005</v>
      </c>
      <c r="I30" s="169">
        <f>'12-31-2024'!L30</f>
        <v>836516.25930000003</v>
      </c>
      <c r="J30" s="158">
        <v>0</v>
      </c>
      <c r="K30" s="158">
        <v>0</v>
      </c>
      <c r="L30" s="158">
        <f t="shared" si="2"/>
        <v>856957.20067500009</v>
      </c>
      <c r="M30" s="133"/>
      <c r="N30" s="158">
        <f t="shared" si="3"/>
        <v>616263.79932499991</v>
      </c>
    </row>
    <row r="31" spans="1:14" x14ac:dyDescent="0.25">
      <c r="A31" s="133"/>
      <c r="B31" s="173" t="s">
        <v>50</v>
      </c>
      <c r="C31" s="169">
        <f>'12-31-2024'!F31</f>
        <v>0</v>
      </c>
      <c r="D31" s="171"/>
      <c r="E31" s="158">
        <v>0</v>
      </c>
      <c r="F31" s="169"/>
      <c r="G31" s="157"/>
      <c r="H31" s="158"/>
      <c r="I31" s="169">
        <f>'12-31-2024'!L31</f>
        <v>0</v>
      </c>
      <c r="J31" s="158"/>
      <c r="K31" s="158"/>
      <c r="L31" s="158">
        <f t="shared" si="2"/>
        <v>0</v>
      </c>
      <c r="M31" s="133"/>
      <c r="N31" s="158"/>
    </row>
    <row r="32" spans="1:14" x14ac:dyDescent="0.25">
      <c r="A32" s="133">
        <v>340</v>
      </c>
      <c r="B32" s="133" t="s">
        <v>51</v>
      </c>
      <c r="C32" s="169">
        <f>'12-31-2024'!F32</f>
        <v>5468791</v>
      </c>
      <c r="D32" s="171">
        <v>0</v>
      </c>
      <c r="E32" s="158">
        <v>0</v>
      </c>
      <c r="F32" s="169">
        <f t="shared" si="0"/>
        <v>5468791</v>
      </c>
      <c r="G32" s="157"/>
      <c r="H32" s="158">
        <f t="shared" si="1"/>
        <v>0</v>
      </c>
      <c r="I32" s="169">
        <f>'12-31-2024'!L32</f>
        <v>17</v>
      </c>
      <c r="J32" s="158">
        <v>0</v>
      </c>
      <c r="K32" s="158">
        <v>0</v>
      </c>
      <c r="L32" s="158">
        <f t="shared" si="2"/>
        <v>17</v>
      </c>
      <c r="M32" s="133"/>
      <c r="N32" s="158">
        <f t="shared" si="3"/>
        <v>5468774</v>
      </c>
    </row>
    <row r="33" spans="1:14" x14ac:dyDescent="0.25">
      <c r="A33" s="133">
        <v>341</v>
      </c>
      <c r="B33" s="133" t="s">
        <v>52</v>
      </c>
      <c r="C33" s="169">
        <f>'12-31-2024'!F33</f>
        <v>16993956</v>
      </c>
      <c r="D33" s="171">
        <v>0</v>
      </c>
      <c r="E33" s="158">
        <v>0</v>
      </c>
      <c r="F33" s="169">
        <f t="shared" si="0"/>
        <v>16993956</v>
      </c>
      <c r="G33" s="157">
        <v>1.49E-2</v>
      </c>
      <c r="H33" s="158">
        <f t="shared" si="1"/>
        <v>253209.94440000001</v>
      </c>
      <c r="I33" s="169">
        <f>'12-31-2024'!L33</f>
        <v>6427161.9444000004</v>
      </c>
      <c r="J33" s="158">
        <v>0</v>
      </c>
      <c r="K33" s="158">
        <v>0</v>
      </c>
      <c r="L33" s="158">
        <f t="shared" si="2"/>
        <v>6532666.0879000006</v>
      </c>
      <c r="M33" s="133"/>
      <c r="N33" s="158">
        <f t="shared" si="3"/>
        <v>10461289.912099998</v>
      </c>
    </row>
    <row r="34" spans="1:14" x14ac:dyDescent="0.25">
      <c r="A34" s="133">
        <v>342</v>
      </c>
      <c r="B34" s="133" t="s">
        <v>53</v>
      </c>
      <c r="C34" s="169">
        <f>'12-31-2024'!F34</f>
        <v>63109216.374069959</v>
      </c>
      <c r="D34" s="171">
        <v>614628.87993947789</v>
      </c>
      <c r="E34" s="158">
        <v>208973.59517608129</v>
      </c>
      <c r="F34" s="169">
        <f t="shared" si="0"/>
        <v>63514871.658833362</v>
      </c>
      <c r="G34" s="157">
        <v>1.7000000000000001E-2</v>
      </c>
      <c r="H34" s="158">
        <f t="shared" si="1"/>
        <v>1076304.7482796782</v>
      </c>
      <c r="I34" s="169">
        <f>'12-31-2024'!L34</f>
        <v>19684701.127133857</v>
      </c>
      <c r="J34" s="158">
        <v>7504.4682639790208</v>
      </c>
      <c r="K34" s="158">
        <v>120077.80249024637</v>
      </c>
      <c r="L34" s="158">
        <f t="shared" si="2"/>
        <v>19811614.509514708</v>
      </c>
      <c r="M34" s="133"/>
      <c r="N34" s="158">
        <f t="shared" si="3"/>
        <v>43703257.14931865</v>
      </c>
    </row>
    <row r="35" spans="1:14" x14ac:dyDescent="0.25">
      <c r="A35" s="133">
        <v>342.98</v>
      </c>
      <c r="B35" s="133" t="s">
        <v>54</v>
      </c>
      <c r="C35" s="169">
        <f>'12-31-2024'!F35</f>
        <v>121430.28027874838</v>
      </c>
      <c r="D35" s="171">
        <v>36178</v>
      </c>
      <c r="E35" s="158">
        <v>4249.8556139781067</v>
      </c>
      <c r="F35" s="169">
        <f t="shared" si="0"/>
        <v>153358.42466477025</v>
      </c>
      <c r="G35" s="157"/>
      <c r="H35" s="158">
        <f t="shared" si="1"/>
        <v>0</v>
      </c>
      <c r="I35" s="169">
        <f>'12-31-2024'!L35</f>
        <v>-12674.204225152655</v>
      </c>
      <c r="J35" s="158">
        <v>152.61692059572783</v>
      </c>
      <c r="K35" s="158">
        <v>2431.8968165447441</v>
      </c>
      <c r="L35" s="158">
        <f t="shared" si="2"/>
        <v>-19203.339735079775</v>
      </c>
      <c r="M35" s="133"/>
      <c r="N35" s="158">
        <f t="shared" si="3"/>
        <v>172561.76439985004</v>
      </c>
    </row>
    <row r="36" spans="1:14" x14ac:dyDescent="0.25">
      <c r="A36" s="133">
        <v>343</v>
      </c>
      <c r="B36" s="133" t="s">
        <v>55</v>
      </c>
      <c r="C36" s="169">
        <f>'12-31-2024'!F36</f>
        <v>2473393551.4438868</v>
      </c>
      <c r="D36" s="171">
        <v>74185056.88010335</v>
      </c>
      <c r="E36" s="158">
        <v>7850114.4986036867</v>
      </c>
      <c r="F36" s="169">
        <f t="shared" si="0"/>
        <v>2539728493.825386</v>
      </c>
      <c r="G36" s="157">
        <v>1.3899999999999999E-2</v>
      </c>
      <c r="H36" s="158">
        <f t="shared" si="1"/>
        <v>34841198.214621447</v>
      </c>
      <c r="I36" s="169">
        <f>'12-31-2024'!L36</f>
        <v>309955830.80046642</v>
      </c>
      <c r="J36" s="158">
        <v>281906.11868324585</v>
      </c>
      <c r="K36" s="158">
        <v>4857571.5845406204</v>
      </c>
      <c r="L36" s="158">
        <f t="shared" si="2"/>
        <v>312047216.75876427</v>
      </c>
      <c r="M36" s="133"/>
      <c r="N36" s="158">
        <f t="shared" si="3"/>
        <v>2227681277.0666218</v>
      </c>
    </row>
    <row r="37" spans="1:14" x14ac:dyDescent="0.25">
      <c r="A37" s="133">
        <v>344</v>
      </c>
      <c r="B37" s="171" t="s">
        <v>56</v>
      </c>
      <c r="C37" s="169">
        <f>'12-31-2024'!F37</f>
        <v>690654.9396597764</v>
      </c>
      <c r="D37" s="171">
        <v>0.21312106899457994</v>
      </c>
      <c r="E37" s="158">
        <v>3.1084357616164057E-2</v>
      </c>
      <c r="F37" s="169">
        <f t="shared" si="0"/>
        <v>690655.12169648777</v>
      </c>
      <c r="G37" s="157">
        <v>1.5599999999999999E-2</v>
      </c>
      <c r="H37" s="158">
        <f t="shared" si="1"/>
        <v>10774.21847857886</v>
      </c>
      <c r="I37" s="169">
        <f>'12-31-2024'!L37</f>
        <v>233691.1170274918</v>
      </c>
      <c r="J37" s="158">
        <v>1.1162729675972837E-3</v>
      </c>
      <c r="K37" s="158">
        <v>1.7787416137727906E-2</v>
      </c>
      <c r="L37" s="158">
        <f t="shared" si="2"/>
        <v>238180.32697139887</v>
      </c>
      <c r="M37" s="133"/>
      <c r="N37" s="158">
        <f t="shared" si="3"/>
        <v>452474.79472508887</v>
      </c>
    </row>
    <row r="38" spans="1:14" x14ac:dyDescent="0.25">
      <c r="A38" s="133">
        <v>345</v>
      </c>
      <c r="B38" s="171" t="s">
        <v>57</v>
      </c>
      <c r="C38" s="169">
        <f>'12-31-2024'!F38</f>
        <v>302871726.39217257</v>
      </c>
      <c r="D38" s="171">
        <v>41079100.987478226</v>
      </c>
      <c r="E38" s="158">
        <v>3253676.6767595848</v>
      </c>
      <c r="F38" s="169">
        <f t="shared" si="0"/>
        <v>340697150.70289123</v>
      </c>
      <c r="G38" s="157">
        <v>2.92E-2</v>
      </c>
      <c r="H38" s="158">
        <f t="shared" si="1"/>
        <v>9396105.6055879313</v>
      </c>
      <c r="I38" s="169">
        <f>'12-31-2024'!L38</f>
        <v>16198382.171404395</v>
      </c>
      <c r="J38" s="158">
        <v>116843.05541768164</v>
      </c>
      <c r="K38" s="158">
        <v>1921195.1832963517</v>
      </c>
      <c r="L38" s="158">
        <f t="shared" si="2"/>
        <v>15055397.369094446</v>
      </c>
      <c r="M38" s="133"/>
      <c r="N38" s="158">
        <f t="shared" si="3"/>
        <v>325641753.3337968</v>
      </c>
    </row>
    <row r="39" spans="1:14" x14ac:dyDescent="0.25">
      <c r="A39" s="133">
        <v>346</v>
      </c>
      <c r="B39" s="171" t="s">
        <v>58</v>
      </c>
      <c r="C39" s="169">
        <f>'12-31-2024'!F39</f>
        <v>298431969.24776989</v>
      </c>
      <c r="D39" s="171">
        <v>12815719.060931481</v>
      </c>
      <c r="E39" s="158">
        <v>910750.6602397461</v>
      </c>
      <c r="F39" s="169">
        <f t="shared" si="0"/>
        <v>310336937.64846164</v>
      </c>
      <c r="G39" s="157">
        <v>2.4E-2</v>
      </c>
      <c r="H39" s="158">
        <f t="shared" si="1"/>
        <v>7305226.8827547785</v>
      </c>
      <c r="I39" s="169">
        <f>'12-31-2024'!L39</f>
        <v>-34262979.631293625</v>
      </c>
      <c r="J39" s="158">
        <v>32706.043174536913</v>
      </c>
      <c r="K39" s="158">
        <v>767709.48034499167</v>
      </c>
      <c r="L39" s="158">
        <f t="shared" si="2"/>
        <v>-32864889.194222666</v>
      </c>
      <c r="M39" s="133"/>
      <c r="N39" s="158">
        <f t="shared" si="3"/>
        <v>343201826.84268433</v>
      </c>
    </row>
    <row r="40" spans="1:14" x14ac:dyDescent="0.25">
      <c r="A40" s="133">
        <v>347</v>
      </c>
      <c r="B40" s="171" t="s">
        <v>59</v>
      </c>
      <c r="C40" s="169">
        <f>'12-31-2024'!F40</f>
        <v>67182954.278866872</v>
      </c>
      <c r="D40" s="171">
        <v>1634.3464484915057</v>
      </c>
      <c r="E40" s="158">
        <v>555.70482615496257</v>
      </c>
      <c r="F40" s="169">
        <f t="shared" si="0"/>
        <v>67184032.920489207</v>
      </c>
      <c r="G40" s="157">
        <v>2.4E-2</v>
      </c>
      <c r="H40" s="158">
        <f t="shared" si="1"/>
        <v>1612403.846392273</v>
      </c>
      <c r="I40" s="169">
        <f>'12-31-2024'!L40</f>
        <v>18932076.7681721</v>
      </c>
      <c r="J40" s="158">
        <v>19.95596251529301</v>
      </c>
      <c r="K40" s="158">
        <v>7637.3582261536358</v>
      </c>
      <c r="L40" s="158">
        <f t="shared" si="2"/>
        <v>19595738.597079091</v>
      </c>
      <c r="M40" s="133"/>
      <c r="N40" s="158">
        <f t="shared" si="3"/>
        <v>47588294.323410116</v>
      </c>
    </row>
    <row r="41" spans="1:14" x14ac:dyDescent="0.25">
      <c r="A41" s="133">
        <v>348</v>
      </c>
      <c r="B41" s="171" t="s">
        <v>60</v>
      </c>
      <c r="C41" s="169">
        <f>'12-31-2024'!F41</f>
        <v>143454956.89732227</v>
      </c>
      <c r="D41" s="171">
        <v>2054965.2270235233</v>
      </c>
      <c r="E41" s="158">
        <v>161140.99228853604</v>
      </c>
      <c r="F41" s="169">
        <f t="shared" si="0"/>
        <v>145348781.13205725</v>
      </c>
      <c r="G41" s="157">
        <v>1.8499999999999999E-2</v>
      </c>
      <c r="H41" s="158">
        <f t="shared" si="1"/>
        <v>2671434.5767717599</v>
      </c>
      <c r="I41" s="169">
        <f>'12-31-2024'!L41</f>
        <v>20389588.398789734</v>
      </c>
      <c r="J41" s="158">
        <v>5786.7476588918744</v>
      </c>
      <c r="K41" s="158">
        <v>306665.41592121741</v>
      </c>
      <c r="L41" s="158">
        <f t="shared" si="2"/>
        <v>21040666.478560437</v>
      </c>
      <c r="M41" s="133"/>
      <c r="N41" s="158">
        <f t="shared" si="3"/>
        <v>124308114.65349682</v>
      </c>
    </row>
    <row r="42" spans="1:14" x14ac:dyDescent="0.25">
      <c r="A42" s="133">
        <v>349</v>
      </c>
      <c r="B42" s="171" t="s">
        <v>61</v>
      </c>
      <c r="C42" s="169">
        <f>'12-31-2024'!F42</f>
        <v>83267</v>
      </c>
      <c r="D42" s="171">
        <v>0</v>
      </c>
      <c r="E42" s="158">
        <v>0</v>
      </c>
      <c r="F42" s="169">
        <f t="shared" si="0"/>
        <v>83267</v>
      </c>
      <c r="G42" s="157">
        <v>2.9600000000000001E-2</v>
      </c>
      <c r="H42" s="158">
        <f t="shared" si="1"/>
        <v>2464.7031999999999</v>
      </c>
      <c r="I42" s="169">
        <f>'12-31-2024'!L42</f>
        <v>22385.7032</v>
      </c>
      <c r="J42" s="158">
        <v>0</v>
      </c>
      <c r="K42" s="158">
        <v>0</v>
      </c>
      <c r="L42" s="158">
        <f t="shared" si="2"/>
        <v>23412.662866666666</v>
      </c>
      <c r="M42" s="133"/>
      <c r="N42" s="158">
        <f t="shared" si="3"/>
        <v>59854.337133333334</v>
      </c>
    </row>
    <row r="43" spans="1:14" x14ac:dyDescent="0.25">
      <c r="A43" s="133"/>
      <c r="B43" s="173" t="s">
        <v>62</v>
      </c>
      <c r="C43" s="169">
        <f>'12-31-2024'!F43</f>
        <v>0</v>
      </c>
      <c r="D43" s="171"/>
      <c r="E43" s="158">
        <v>0</v>
      </c>
      <c r="F43" s="169"/>
      <c r="G43" s="157"/>
      <c r="H43" s="158"/>
      <c r="I43" s="169">
        <f>'12-31-2024'!L43</f>
        <v>0</v>
      </c>
      <c r="J43" s="158"/>
      <c r="K43" s="158"/>
      <c r="L43" s="158">
        <f t="shared" si="2"/>
        <v>0</v>
      </c>
      <c r="M43" s="133"/>
      <c r="N43" s="158"/>
    </row>
    <row r="44" spans="1:14" x14ac:dyDescent="0.25">
      <c r="A44" s="133">
        <v>350</v>
      </c>
      <c r="B44" s="171" t="s">
        <v>27</v>
      </c>
      <c r="C44" s="169">
        <f>'12-31-2024'!F44</f>
        <v>153027.31678049051</v>
      </c>
      <c r="D44" s="171">
        <v>4393.3700000000026</v>
      </c>
      <c r="E44" s="158">
        <v>1493.7762039897361</v>
      </c>
      <c r="F44" s="169">
        <f t="shared" si="0"/>
        <v>155926.91057650076</v>
      </c>
      <c r="G44" s="157"/>
      <c r="H44" s="158">
        <f t="shared" si="1"/>
        <v>0</v>
      </c>
      <c r="I44" s="169">
        <f>'12-31-2024'!L44</f>
        <v>-4206.7032934292893</v>
      </c>
      <c r="J44" s="158">
        <v>7.3343089086690139</v>
      </c>
      <c r="K44" s="158">
        <v>680.64768032190022</v>
      </c>
      <c r="L44" s="158">
        <f t="shared" si="2"/>
        <v>-6373.7928688322563</v>
      </c>
      <c r="M44" s="133"/>
      <c r="N44" s="158">
        <f t="shared" si="3"/>
        <v>162300.703445333</v>
      </c>
    </row>
    <row r="45" spans="1:14" x14ac:dyDescent="0.25">
      <c r="A45" s="133">
        <v>351</v>
      </c>
      <c r="B45" s="171" t="s">
        <v>28</v>
      </c>
      <c r="C45" s="169">
        <f>'12-31-2024'!F45</f>
        <v>6134236.9670648966</v>
      </c>
      <c r="D45" s="171">
        <v>87603.136308477726</v>
      </c>
      <c r="E45" s="158">
        <v>29785.047269598654</v>
      </c>
      <c r="F45" s="169">
        <f t="shared" si="0"/>
        <v>6192055.0561037762</v>
      </c>
      <c r="G45" s="157">
        <v>2.0299999999999999E-2</v>
      </c>
      <c r="H45" s="158">
        <f t="shared" si="1"/>
        <v>125111.86403516201</v>
      </c>
      <c r="I45" s="169">
        <f>'12-31-2024'!L45</f>
        <v>1647103.2414954449</v>
      </c>
      <c r="J45" s="158">
        <v>146.24194504576946</v>
      </c>
      <c r="K45" s="158">
        <v>24366.441729825485</v>
      </c>
      <c r="L45" s="158">
        <f t="shared" si="2"/>
        <v>1645227.9377890509</v>
      </c>
      <c r="M45" s="133"/>
      <c r="N45" s="158">
        <f t="shared" si="3"/>
        <v>4546827.1183147253</v>
      </c>
    </row>
    <row r="46" spans="1:14" x14ac:dyDescent="0.25">
      <c r="A46" s="172">
        <v>352</v>
      </c>
      <c r="B46" s="171" t="s">
        <v>63</v>
      </c>
      <c r="C46" s="169">
        <f>'12-31-2024'!F46</f>
        <v>0</v>
      </c>
      <c r="D46" s="171">
        <v>0</v>
      </c>
      <c r="E46" s="158">
        <v>0</v>
      </c>
      <c r="F46" s="169">
        <f t="shared" si="0"/>
        <v>0</v>
      </c>
      <c r="G46" s="157"/>
      <c r="H46" s="158">
        <f t="shared" si="1"/>
        <v>0</v>
      </c>
      <c r="I46" s="169">
        <f>'12-31-2024'!L46</f>
        <v>0</v>
      </c>
      <c r="J46" s="158">
        <v>0</v>
      </c>
      <c r="K46" s="158">
        <v>0</v>
      </c>
      <c r="L46" s="158">
        <f t="shared" si="2"/>
        <v>0</v>
      </c>
      <c r="M46" s="133"/>
      <c r="N46" s="158">
        <f t="shared" si="3"/>
        <v>0</v>
      </c>
    </row>
    <row r="47" spans="1:14" x14ac:dyDescent="0.25">
      <c r="A47" s="133">
        <v>352.1</v>
      </c>
      <c r="B47" s="171" t="s">
        <v>64</v>
      </c>
      <c r="C47" s="169">
        <f>'12-31-2024'!F47</f>
        <v>8595584.4135478977</v>
      </c>
      <c r="D47" s="171">
        <v>2430.9068627450979</v>
      </c>
      <c r="E47" s="158">
        <v>826.60514199227123</v>
      </c>
      <c r="F47" s="169">
        <f t="shared" si="0"/>
        <v>8597188.715268651</v>
      </c>
      <c r="G47" s="157">
        <v>1.6400000000000001E-2</v>
      </c>
      <c r="H47" s="158">
        <f t="shared" si="1"/>
        <v>140980.73965629571</v>
      </c>
      <c r="I47" s="169">
        <f>'12-31-2024'!L47</f>
        <v>3076118.0071120607</v>
      </c>
      <c r="J47" s="158">
        <v>4.058558062896541</v>
      </c>
      <c r="K47" s="158">
        <v>1277.5283658748017</v>
      </c>
      <c r="L47" s="158">
        <f t="shared" si="2"/>
        <v>3132759.9070190466</v>
      </c>
      <c r="M47" s="133"/>
      <c r="N47" s="158">
        <f t="shared" si="3"/>
        <v>5464428.808249604</v>
      </c>
    </row>
    <row r="48" spans="1:14" x14ac:dyDescent="0.25">
      <c r="A48" s="133">
        <v>352.2</v>
      </c>
      <c r="B48" s="171" t="s">
        <v>65</v>
      </c>
      <c r="C48" s="169">
        <f>'12-31-2024'!F48</f>
        <v>64868373.15490406</v>
      </c>
      <c r="D48" s="171">
        <v>1117726.7006372549</v>
      </c>
      <c r="E48" s="158">
        <v>165050.85959487641</v>
      </c>
      <c r="F48" s="169">
        <f t="shared" si="0"/>
        <v>65821048.995946445</v>
      </c>
      <c r="G48" s="157">
        <v>1.5800000000000002E-2</v>
      </c>
      <c r="H48" s="158">
        <f t="shared" si="1"/>
        <v>1032446.4349917191</v>
      </c>
      <c r="I48" s="169">
        <f>'12-31-2024'!L48</f>
        <v>17053275.866376884</v>
      </c>
      <c r="J48" s="158">
        <v>810.38510767339767</v>
      </c>
      <c r="K48" s="158">
        <v>75487.9232126938</v>
      </c>
      <c r="L48" s="158">
        <f t="shared" si="2"/>
        <v>17243733.483256873</v>
      </c>
      <c r="M48" s="133"/>
      <c r="N48" s="158">
        <f t="shared" si="3"/>
        <v>48577315.512689576</v>
      </c>
    </row>
    <row r="49" spans="1:14" x14ac:dyDescent="0.25">
      <c r="A49" s="133">
        <v>352.3</v>
      </c>
      <c r="B49" s="171" t="s">
        <v>66</v>
      </c>
      <c r="C49" s="169">
        <f>'12-31-2024'!F49</f>
        <v>0</v>
      </c>
      <c r="D49" s="171">
        <v>0</v>
      </c>
      <c r="E49" s="158">
        <v>0</v>
      </c>
      <c r="F49" s="169">
        <f t="shared" si="0"/>
        <v>0</v>
      </c>
      <c r="G49" s="157"/>
      <c r="H49" s="158">
        <f t="shared" si="1"/>
        <v>0</v>
      </c>
      <c r="I49" s="169">
        <f>'12-31-2024'!L49</f>
        <v>0</v>
      </c>
      <c r="J49" s="158">
        <v>0</v>
      </c>
      <c r="K49" s="158">
        <v>0</v>
      </c>
      <c r="L49" s="158">
        <f t="shared" si="2"/>
        <v>0</v>
      </c>
      <c r="M49" s="133"/>
      <c r="N49" s="158">
        <f t="shared" si="3"/>
        <v>0</v>
      </c>
    </row>
    <row r="50" spans="1:14" x14ac:dyDescent="0.25">
      <c r="A50" s="133">
        <v>353</v>
      </c>
      <c r="B50" s="133" t="s">
        <v>67</v>
      </c>
      <c r="C50" s="169">
        <f>'12-31-2024'!F50</f>
        <v>3965708.2116166553</v>
      </c>
      <c r="D50" s="171">
        <v>-183001</v>
      </c>
      <c r="E50" s="158">
        <v>-3426.3817419133547</v>
      </c>
      <c r="F50" s="169">
        <f t="shared" si="0"/>
        <v>3786133.5933585688</v>
      </c>
      <c r="G50" s="157">
        <v>2.87E-2</v>
      </c>
      <c r="H50" s="158">
        <f t="shared" si="1"/>
        <v>111238.92990139447</v>
      </c>
      <c r="I50" s="169">
        <f>'12-31-2024'!L50</f>
        <v>589331.00934942462</v>
      </c>
      <c r="J50" s="158">
        <v>-16.823230994773994</v>
      </c>
      <c r="K50" s="158">
        <v>860.56614072660886</v>
      </c>
      <c r="L50" s="158">
        <f t="shared" si="2"/>
        <v>638229.55584519776</v>
      </c>
      <c r="M50" s="133"/>
      <c r="N50" s="158">
        <f t="shared" si="3"/>
        <v>3147904.0375133711</v>
      </c>
    </row>
    <row r="51" spans="1:14" x14ac:dyDescent="0.25">
      <c r="A51" s="133">
        <v>354</v>
      </c>
      <c r="B51" s="133" t="s">
        <v>68</v>
      </c>
      <c r="C51" s="169">
        <f>'12-31-2024'!F51</f>
        <v>582365</v>
      </c>
      <c r="D51" s="171">
        <v>0</v>
      </c>
      <c r="E51" s="158">
        <v>0</v>
      </c>
      <c r="F51" s="169">
        <f t="shared" si="0"/>
        <v>582365</v>
      </c>
      <c r="G51" s="157">
        <v>3.3799999999999997E-2</v>
      </c>
      <c r="H51" s="158">
        <f t="shared" si="1"/>
        <v>19683.936999999998</v>
      </c>
      <c r="I51" s="169">
        <f>'12-31-2024'!L51</f>
        <v>427857.93699999998</v>
      </c>
      <c r="J51" s="158">
        <v>0</v>
      </c>
      <c r="K51" s="158">
        <v>0</v>
      </c>
      <c r="L51" s="158">
        <f t="shared" si="2"/>
        <v>436059.57741666667</v>
      </c>
      <c r="M51" s="133"/>
      <c r="N51" s="158">
        <f t="shared" si="3"/>
        <v>146305.42258333333</v>
      </c>
    </row>
    <row r="52" spans="1:14" x14ac:dyDescent="0.25">
      <c r="A52" s="133">
        <v>355</v>
      </c>
      <c r="B52" s="133" t="s">
        <v>69</v>
      </c>
      <c r="C52" s="169">
        <f>'12-31-2024'!F52</f>
        <v>0</v>
      </c>
      <c r="D52" s="171">
        <v>0</v>
      </c>
      <c r="E52" s="158">
        <v>0</v>
      </c>
      <c r="F52" s="169">
        <f t="shared" si="0"/>
        <v>0</v>
      </c>
      <c r="G52" s="157">
        <v>3.3799999999999997E-2</v>
      </c>
      <c r="H52" s="158">
        <f t="shared" si="1"/>
        <v>0</v>
      </c>
      <c r="I52" s="169">
        <f>'12-31-2024'!L52</f>
        <v>0</v>
      </c>
      <c r="J52" s="158">
        <v>0</v>
      </c>
      <c r="K52" s="158">
        <v>0</v>
      </c>
      <c r="L52" s="158">
        <f t="shared" si="2"/>
        <v>0</v>
      </c>
      <c r="M52" s="133"/>
      <c r="N52" s="158">
        <f t="shared" si="3"/>
        <v>0</v>
      </c>
    </row>
    <row r="53" spans="1:14" x14ac:dyDescent="0.25">
      <c r="A53" s="133">
        <v>356</v>
      </c>
      <c r="B53" s="133" t="s">
        <v>70</v>
      </c>
      <c r="C53" s="169">
        <f>'12-31-2024'!F53</f>
        <v>392952</v>
      </c>
      <c r="D53" s="171">
        <v>0</v>
      </c>
      <c r="E53" s="158">
        <v>0</v>
      </c>
      <c r="F53" s="169">
        <f t="shared" si="0"/>
        <v>392952</v>
      </c>
      <c r="G53" s="157">
        <v>3.15E-2</v>
      </c>
      <c r="H53" s="158">
        <f t="shared" si="1"/>
        <v>12377.987999999999</v>
      </c>
      <c r="I53" s="169">
        <f>'12-31-2024'!L53</f>
        <v>33978.987999999998</v>
      </c>
      <c r="J53" s="158">
        <v>0</v>
      </c>
      <c r="K53" s="158">
        <v>0</v>
      </c>
      <c r="L53" s="158">
        <f t="shared" si="2"/>
        <v>39136.483</v>
      </c>
      <c r="M53" s="133"/>
      <c r="N53" s="158">
        <f t="shared" si="3"/>
        <v>353815.51699999999</v>
      </c>
    </row>
    <row r="54" spans="1:14" x14ac:dyDescent="0.25">
      <c r="A54" s="133"/>
      <c r="B54" s="173" t="s">
        <v>35</v>
      </c>
      <c r="C54" s="169">
        <f>'12-31-2024'!F54</f>
        <v>0</v>
      </c>
      <c r="D54" s="171"/>
      <c r="E54" s="158">
        <v>0</v>
      </c>
      <c r="F54" s="169"/>
      <c r="G54" s="157"/>
      <c r="H54" s="158"/>
      <c r="I54" s="169">
        <f>'12-31-2024'!L54</f>
        <v>0</v>
      </c>
      <c r="J54" s="158"/>
      <c r="K54" s="158"/>
      <c r="L54" s="158">
        <f t="shared" si="2"/>
        <v>0</v>
      </c>
      <c r="M54" s="133"/>
      <c r="N54" s="158"/>
    </row>
    <row r="55" spans="1:14" x14ac:dyDescent="0.25">
      <c r="A55" s="133">
        <v>360</v>
      </c>
      <c r="B55" s="133" t="s">
        <v>27</v>
      </c>
      <c r="C55" s="169">
        <f>'12-31-2024'!F55</f>
        <v>182430</v>
      </c>
      <c r="D55" s="171">
        <v>0</v>
      </c>
      <c r="E55" s="158">
        <v>0</v>
      </c>
      <c r="F55" s="169">
        <f t="shared" si="0"/>
        <v>182430</v>
      </c>
      <c r="G55" s="157"/>
      <c r="H55" s="158">
        <f t="shared" si="1"/>
        <v>0</v>
      </c>
      <c r="I55" s="169">
        <f>'12-31-2024'!L55</f>
        <v>27</v>
      </c>
      <c r="J55" s="158">
        <v>0</v>
      </c>
      <c r="K55" s="158">
        <v>0</v>
      </c>
      <c r="L55" s="158">
        <f t="shared" si="2"/>
        <v>27</v>
      </c>
      <c r="M55" s="133"/>
      <c r="N55" s="158">
        <f t="shared" si="3"/>
        <v>182403</v>
      </c>
    </row>
    <row r="56" spans="1:14" x14ac:dyDescent="0.25">
      <c r="A56" s="133">
        <v>361</v>
      </c>
      <c r="B56" s="171" t="s">
        <v>28</v>
      </c>
      <c r="C56" s="169">
        <f>'12-31-2024'!F56</f>
        <v>5054721.0440928964</v>
      </c>
      <c r="D56" s="171">
        <v>16885.297195119725</v>
      </c>
      <c r="E56" s="158">
        <v>5740.8257703260097</v>
      </c>
      <c r="F56" s="169">
        <f t="shared" si="0"/>
        <v>5065865.5155176902</v>
      </c>
      <c r="G56" s="157">
        <v>2.1700000000000001E-2</v>
      </c>
      <c r="H56" s="158">
        <f t="shared" si="1"/>
        <v>109808.36417177487</v>
      </c>
      <c r="I56" s="169">
        <f>'12-31-2024'!L56</f>
        <v>688488.27254170296</v>
      </c>
      <c r="J56" s="158">
        <v>28.186946262740186</v>
      </c>
      <c r="K56" s="158">
        <v>2649.8401327240808</v>
      </c>
      <c r="L56" s="158">
        <f t="shared" si="2"/>
        <v>725879.27865648852</v>
      </c>
      <c r="M56" s="133"/>
      <c r="N56" s="158">
        <f t="shared" si="3"/>
        <v>4339986.2368612019</v>
      </c>
    </row>
    <row r="57" spans="1:14" x14ac:dyDescent="0.25">
      <c r="A57" s="133">
        <v>362</v>
      </c>
      <c r="B57" s="171" t="s">
        <v>71</v>
      </c>
      <c r="C57" s="169">
        <f>'12-31-2024'!F57</f>
        <v>741251</v>
      </c>
      <c r="D57" s="171">
        <v>0</v>
      </c>
      <c r="E57" s="158">
        <v>0</v>
      </c>
      <c r="F57" s="169">
        <f t="shared" si="0"/>
        <v>741251</v>
      </c>
      <c r="G57" s="157">
        <v>2.87E-2</v>
      </c>
      <c r="H57" s="158">
        <f t="shared" si="1"/>
        <v>21273.903699999999</v>
      </c>
      <c r="I57" s="169">
        <f>'12-31-2024'!L57</f>
        <v>483156.90370000002</v>
      </c>
      <c r="J57" s="158">
        <v>0</v>
      </c>
      <c r="K57" s="158">
        <v>0</v>
      </c>
      <c r="L57" s="158">
        <f t="shared" si="2"/>
        <v>492021.03024166671</v>
      </c>
      <c r="M57" s="133"/>
      <c r="N57" s="158">
        <f t="shared" si="3"/>
        <v>249229.96975833329</v>
      </c>
    </row>
    <row r="58" spans="1:14" x14ac:dyDescent="0.25">
      <c r="A58" s="133">
        <v>363</v>
      </c>
      <c r="B58" s="171" t="s">
        <v>41</v>
      </c>
      <c r="C58" s="169">
        <f>'12-31-2024'!F58</f>
        <v>8962146.20515652</v>
      </c>
      <c r="D58" s="171">
        <v>282334.14355145488</v>
      </c>
      <c r="E58" s="158">
        <v>95993.742798155872</v>
      </c>
      <c r="F58" s="169">
        <f t="shared" si="0"/>
        <v>9148486.6059098188</v>
      </c>
      <c r="G58" s="157">
        <v>4.3099999999999999E-2</v>
      </c>
      <c r="H58" s="158">
        <f t="shared" si="1"/>
        <v>390284.13707847957</v>
      </c>
      <c r="I58" s="169">
        <f>'12-31-2024'!L58</f>
        <v>2297402.6657231119</v>
      </c>
      <c r="J58" s="158">
        <v>471.32077824010798</v>
      </c>
      <c r="K58" s="158">
        <v>116255.28154118071</v>
      </c>
      <c r="L58" s="158">
        <f t="shared" si="2"/>
        <v>2248243.3526113816</v>
      </c>
      <c r="M58" s="133"/>
      <c r="N58" s="158">
        <f t="shared" si="3"/>
        <v>6900243.2532984372</v>
      </c>
    </row>
    <row r="59" spans="1:14" x14ac:dyDescent="0.25">
      <c r="A59" s="133">
        <v>364</v>
      </c>
      <c r="B59" s="171" t="s">
        <v>42</v>
      </c>
      <c r="C59" s="169">
        <f>'12-31-2024'!F59</f>
        <v>0</v>
      </c>
      <c r="D59" s="171">
        <v>0</v>
      </c>
      <c r="E59" s="158">
        <v>0</v>
      </c>
      <c r="F59" s="169">
        <f t="shared" si="0"/>
        <v>0</v>
      </c>
      <c r="G59" s="157">
        <v>4.3099999999999999E-2</v>
      </c>
      <c r="H59" s="158">
        <f t="shared" si="1"/>
        <v>0</v>
      </c>
      <c r="I59" s="169">
        <f>'12-31-2024'!L59</f>
        <v>0</v>
      </c>
      <c r="J59" s="158">
        <v>0</v>
      </c>
      <c r="K59" s="158">
        <v>0</v>
      </c>
      <c r="L59" s="158">
        <f t="shared" si="2"/>
        <v>0</v>
      </c>
      <c r="M59" s="133"/>
      <c r="N59" s="158">
        <f t="shared" si="3"/>
        <v>0</v>
      </c>
    </row>
    <row r="60" spans="1:14" x14ac:dyDescent="0.25">
      <c r="A60" s="133">
        <v>365</v>
      </c>
      <c r="B60" s="171" t="s">
        <v>44</v>
      </c>
      <c r="C60" s="169">
        <f>'12-31-2024'!F60</f>
        <v>1542366.6769773902</v>
      </c>
      <c r="D60" s="171">
        <v>-0.2359687657801901</v>
      </c>
      <c r="E60" s="158">
        <v>0.16640558687417889</v>
      </c>
      <c r="F60" s="169">
        <f t="shared" si="0"/>
        <v>1542366.2746030376</v>
      </c>
      <c r="G60" s="157">
        <v>4.3099999999999999E-2</v>
      </c>
      <c r="H60" s="158">
        <f t="shared" si="1"/>
        <v>66475.995106558214</v>
      </c>
      <c r="I60" s="169">
        <f>'12-31-2024'!L60</f>
        <v>1464564.4343651636</v>
      </c>
      <c r="J60" s="158">
        <v>8.1703669867268279E-4</v>
      </c>
      <c r="K60" s="158">
        <v>7.5823658454323956E-2</v>
      </c>
      <c r="L60" s="158">
        <f t="shared" si="2"/>
        <v>1492262.5242473544</v>
      </c>
      <c r="M60" s="133"/>
      <c r="N60" s="158">
        <f t="shared" si="3"/>
        <v>50103.750355683267</v>
      </c>
    </row>
    <row r="61" spans="1:14" s="164" customFormat="1" x14ac:dyDescent="0.25">
      <c r="B61" s="175" t="s">
        <v>72</v>
      </c>
      <c r="C61" s="170"/>
      <c r="D61" s="174"/>
      <c r="E61" s="167"/>
      <c r="F61" s="170"/>
      <c r="G61" s="165"/>
      <c r="H61" s="167"/>
      <c r="I61" s="170"/>
      <c r="J61" s="167"/>
      <c r="K61" s="167"/>
      <c r="L61" s="167"/>
      <c r="N61" s="167"/>
    </row>
    <row r="62" spans="1:14" x14ac:dyDescent="0.25">
      <c r="A62" s="133">
        <v>370</v>
      </c>
      <c r="B62" s="133" t="s">
        <v>27</v>
      </c>
      <c r="C62" s="169">
        <f>'12-31-2024'!F62</f>
        <v>1078562</v>
      </c>
      <c r="D62" s="171">
        <v>0</v>
      </c>
      <c r="E62" s="158">
        <v>0</v>
      </c>
      <c r="F62" s="169">
        <f t="shared" si="0"/>
        <v>1078562</v>
      </c>
      <c r="G62" s="157"/>
      <c r="H62" s="158">
        <f t="shared" si="1"/>
        <v>0</v>
      </c>
      <c r="I62" s="169">
        <f>'12-31-2024'!L62</f>
        <v>0</v>
      </c>
      <c r="J62" s="158">
        <v>0</v>
      </c>
      <c r="K62" s="158">
        <v>0</v>
      </c>
      <c r="L62" s="158">
        <f t="shared" si="2"/>
        <v>0</v>
      </c>
      <c r="M62" s="133"/>
      <c r="N62" s="158">
        <f t="shared" si="3"/>
        <v>1078562</v>
      </c>
    </row>
    <row r="63" spans="1:14" x14ac:dyDescent="0.25">
      <c r="A63" s="133">
        <v>370.1</v>
      </c>
      <c r="B63" s="133" t="s">
        <v>73</v>
      </c>
      <c r="C63" s="169">
        <f>'12-31-2024'!F63</f>
        <v>0</v>
      </c>
      <c r="D63" s="171">
        <v>0</v>
      </c>
      <c r="E63" s="158">
        <v>0</v>
      </c>
      <c r="F63" s="169">
        <f t="shared" si="0"/>
        <v>0</v>
      </c>
      <c r="G63" s="157"/>
      <c r="H63" s="158">
        <f t="shared" si="1"/>
        <v>0</v>
      </c>
      <c r="I63" s="169">
        <f>'12-31-2024'!L63</f>
        <v>0</v>
      </c>
      <c r="J63" s="158">
        <v>0</v>
      </c>
      <c r="K63" s="158">
        <v>0</v>
      </c>
      <c r="L63" s="158">
        <f t="shared" si="2"/>
        <v>0</v>
      </c>
      <c r="M63" s="133"/>
      <c r="N63" s="158">
        <f t="shared" si="3"/>
        <v>0</v>
      </c>
    </row>
    <row r="64" spans="1:14" x14ac:dyDescent="0.25">
      <c r="A64" s="133">
        <v>370.2</v>
      </c>
      <c r="B64" s="133" t="s">
        <v>74</v>
      </c>
      <c r="C64" s="169">
        <f>'12-31-2024'!F64</f>
        <v>0</v>
      </c>
      <c r="D64" s="171">
        <v>0</v>
      </c>
      <c r="E64" s="158">
        <v>0</v>
      </c>
      <c r="F64" s="169">
        <f t="shared" si="0"/>
        <v>0</v>
      </c>
      <c r="G64" s="157"/>
      <c r="H64" s="158">
        <f t="shared" si="1"/>
        <v>0</v>
      </c>
      <c r="I64" s="169">
        <f>'12-31-2024'!L64</f>
        <v>0</v>
      </c>
      <c r="J64" s="158">
        <v>0</v>
      </c>
      <c r="K64" s="158">
        <v>0</v>
      </c>
      <c r="L64" s="158">
        <f t="shared" si="2"/>
        <v>0</v>
      </c>
      <c r="M64" s="133"/>
      <c r="N64" s="158">
        <f t="shared" si="3"/>
        <v>0</v>
      </c>
    </row>
    <row r="65" spans="1:14" x14ac:dyDescent="0.25">
      <c r="A65" s="133">
        <v>371</v>
      </c>
      <c r="B65" s="171" t="s">
        <v>28</v>
      </c>
      <c r="C65" s="169">
        <f>'12-31-2024'!F65</f>
        <v>14031699.722981367</v>
      </c>
      <c r="D65" s="171">
        <v>2276.017633955551</v>
      </c>
      <c r="E65" s="158">
        <v>773.90028232609166</v>
      </c>
      <c r="F65" s="169">
        <f t="shared" si="0"/>
        <v>14033201.840332998</v>
      </c>
      <c r="G65" s="157">
        <v>1.43E-2</v>
      </c>
      <c r="H65" s="158">
        <f t="shared" si="1"/>
        <v>200664.04617769769</v>
      </c>
      <c r="I65" s="169">
        <f>'12-31-2024'!L65</f>
        <v>1365065.7558226523</v>
      </c>
      <c r="J65" s="158">
        <v>3.7997818682113111</v>
      </c>
      <c r="K65" s="158">
        <v>2623.7946947935907</v>
      </c>
      <c r="L65" s="158">
        <f t="shared" si="2"/>
        <v>1445281.8798681081</v>
      </c>
      <c r="M65" s="133"/>
      <c r="N65" s="158">
        <f t="shared" si="3"/>
        <v>12587919.960464889</v>
      </c>
    </row>
    <row r="66" spans="1:14" x14ac:dyDescent="0.25">
      <c r="A66" s="133">
        <v>372</v>
      </c>
      <c r="B66" s="171" t="s">
        <v>75</v>
      </c>
      <c r="C66" s="169">
        <f>'12-31-2024'!F66</f>
        <v>23805475.647914823</v>
      </c>
      <c r="D66" s="171">
        <v>3449337.6594816055</v>
      </c>
      <c r="E66" s="158">
        <v>307880.99955903098</v>
      </c>
      <c r="F66" s="169">
        <f t="shared" si="0"/>
        <v>26946932.307837397</v>
      </c>
      <c r="G66" s="157">
        <v>3.9699999999999999E-2</v>
      </c>
      <c r="H66" s="158">
        <f t="shared" si="1"/>
        <v>1007435.2979216817</v>
      </c>
      <c r="I66" s="169">
        <f>'12-31-2024'!L66</f>
        <v>6157735.8994272398</v>
      </c>
      <c r="J66" s="158">
        <v>1511.6684492928489</v>
      </c>
      <c r="K66" s="158">
        <v>227140.97489558865</v>
      </c>
      <c r="L66" s="158">
        <f t="shared" si="2"/>
        <v>6043990.3008892797</v>
      </c>
      <c r="M66" s="133"/>
      <c r="N66" s="158">
        <f t="shared" si="3"/>
        <v>20902942.006948117</v>
      </c>
    </row>
    <row r="67" spans="1:14" x14ac:dyDescent="0.25">
      <c r="A67" s="133">
        <v>373</v>
      </c>
      <c r="B67" s="171" t="s">
        <v>76</v>
      </c>
      <c r="C67" s="169">
        <f>'12-31-2024'!F67</f>
        <v>12869258.971014824</v>
      </c>
      <c r="D67" s="171">
        <v>652108</v>
      </c>
      <c r="E67" s="158">
        <v>60392.257355999522</v>
      </c>
      <c r="F67" s="169">
        <f t="shared" si="0"/>
        <v>13460974.713658825</v>
      </c>
      <c r="G67" s="157">
        <v>1.6E-2</v>
      </c>
      <c r="H67" s="158">
        <f t="shared" si="1"/>
        <v>210641.86947738918</v>
      </c>
      <c r="I67" s="169">
        <f>'12-31-2024'!L67</f>
        <v>2395871.2124188109</v>
      </c>
      <c r="J67" s="158">
        <v>296.52063673105783</v>
      </c>
      <c r="K67" s="158">
        <v>27518.077854617324</v>
      </c>
      <c r="L67" s="158">
        <f t="shared" si="2"/>
        <v>2396024.8434605035</v>
      </c>
      <c r="M67" s="133"/>
      <c r="N67" s="158">
        <f t="shared" si="3"/>
        <v>11064949.870198321</v>
      </c>
    </row>
    <row r="68" spans="1:14" x14ac:dyDescent="0.25">
      <c r="A68" s="133">
        <v>374</v>
      </c>
      <c r="B68" s="171" t="s">
        <v>77</v>
      </c>
      <c r="C68" s="169">
        <f>'12-31-2024'!F68</f>
        <v>527127</v>
      </c>
      <c r="D68" s="171">
        <v>0</v>
      </c>
      <c r="E68" s="158">
        <v>0</v>
      </c>
      <c r="F68" s="169">
        <f t="shared" si="0"/>
        <v>527127</v>
      </c>
      <c r="G68" s="157">
        <v>3.04E-2</v>
      </c>
      <c r="H68" s="158">
        <f t="shared" si="1"/>
        <v>16024.6608</v>
      </c>
      <c r="I68" s="169">
        <f>'12-31-2024'!L68</f>
        <v>54417.660799999998</v>
      </c>
      <c r="J68" s="158">
        <v>0</v>
      </c>
      <c r="K68" s="158">
        <v>0</v>
      </c>
      <c r="L68" s="158">
        <f t="shared" si="2"/>
        <v>61094.602800000001</v>
      </c>
      <c r="M68" s="133"/>
      <c r="N68" s="158">
        <f t="shared" si="3"/>
        <v>466032.39720000001</v>
      </c>
    </row>
    <row r="69" spans="1:14" x14ac:dyDescent="0.25">
      <c r="A69" s="133">
        <v>375</v>
      </c>
      <c r="B69" s="171" t="s">
        <v>78</v>
      </c>
      <c r="C69" s="169">
        <f>'12-31-2024'!F69</f>
        <v>0</v>
      </c>
      <c r="D69" s="171">
        <v>0</v>
      </c>
      <c r="E69" s="158">
        <v>0</v>
      </c>
      <c r="F69" s="169">
        <f t="shared" ref="F69:F97" si="4">C69+D69-E69</f>
        <v>0</v>
      </c>
      <c r="G69" s="157"/>
      <c r="H69" s="158">
        <f t="shared" ref="H69:H97" si="5">((C69+F69)/2)*(G69)</f>
        <v>0</v>
      </c>
      <c r="I69" s="169">
        <f>'12-31-2024'!L69</f>
        <v>0</v>
      </c>
      <c r="J69" s="158">
        <v>0</v>
      </c>
      <c r="K69" s="158">
        <v>0</v>
      </c>
      <c r="L69" s="158">
        <f t="shared" ref="L69:L97" si="6">I69+(H69*(5/12))+J69-K69-E69</f>
        <v>0</v>
      </c>
      <c r="M69" s="133"/>
      <c r="N69" s="158">
        <f t="shared" ref="N69:N97" si="7">F69-L69</f>
        <v>0</v>
      </c>
    </row>
    <row r="70" spans="1:14" s="164" customFormat="1" x14ac:dyDescent="0.25">
      <c r="B70" s="175" t="s">
        <v>79</v>
      </c>
      <c r="C70" s="170"/>
      <c r="D70" s="174"/>
      <c r="E70" s="167"/>
      <c r="F70" s="170"/>
      <c r="G70" s="165"/>
      <c r="H70" s="167"/>
      <c r="I70" s="170"/>
      <c r="J70" s="167"/>
      <c r="K70" s="167"/>
      <c r="L70" s="167"/>
      <c r="N70" s="167"/>
    </row>
    <row r="71" spans="1:14" x14ac:dyDescent="0.25">
      <c r="A71" s="133">
        <v>389</v>
      </c>
      <c r="B71" s="171" t="s">
        <v>80</v>
      </c>
      <c r="C71" s="169">
        <f>'12-31-2024'!F71</f>
        <v>1085044</v>
      </c>
      <c r="D71" s="171">
        <v>0</v>
      </c>
      <c r="E71" s="158">
        <v>0</v>
      </c>
      <c r="F71" s="169">
        <f t="shared" si="4"/>
        <v>1085044</v>
      </c>
      <c r="G71" s="157"/>
      <c r="H71" s="158">
        <f t="shared" si="5"/>
        <v>0</v>
      </c>
      <c r="I71" s="169">
        <f>'12-31-2024'!L71</f>
        <v>-1599</v>
      </c>
      <c r="J71" s="158">
        <v>0</v>
      </c>
      <c r="K71" s="158">
        <v>0</v>
      </c>
      <c r="L71" s="158">
        <f t="shared" si="6"/>
        <v>-1599</v>
      </c>
      <c r="M71" s="133"/>
      <c r="N71" s="158">
        <f t="shared" si="7"/>
        <v>1086643</v>
      </c>
    </row>
    <row r="72" spans="1:14" x14ac:dyDescent="0.25">
      <c r="A72" s="133">
        <v>390</v>
      </c>
      <c r="B72" s="171" t="s">
        <v>81</v>
      </c>
      <c r="C72" s="169">
        <f>'12-31-2024'!F72</f>
        <v>51971194.053263456</v>
      </c>
      <c r="D72" s="171">
        <v>504850.66091711167</v>
      </c>
      <c r="E72" s="158">
        <v>153026.24528852361</v>
      </c>
      <c r="F72" s="169">
        <f t="shared" si="4"/>
        <v>52323018.468892045</v>
      </c>
      <c r="G72" s="157">
        <v>3.1099999999999999E-2</v>
      </c>
      <c r="H72" s="158">
        <f t="shared" si="5"/>
        <v>1621775.0047195179</v>
      </c>
      <c r="I72" s="169">
        <f>'12-31-2024'!L72</f>
        <v>5384571.3923705826</v>
      </c>
      <c r="J72" s="158">
        <v>5162.8921879242971</v>
      </c>
      <c r="K72" s="158">
        <v>86452.680062439525</v>
      </c>
      <c r="L72" s="158">
        <f t="shared" si="6"/>
        <v>5825994.9445073428</v>
      </c>
      <c r="M72" s="133"/>
      <c r="N72" s="158">
        <f t="shared" si="7"/>
        <v>46497023.5243847</v>
      </c>
    </row>
    <row r="73" spans="1:14" x14ac:dyDescent="0.25">
      <c r="A73" s="133">
        <v>390.1</v>
      </c>
      <c r="B73" s="171" t="s">
        <v>82</v>
      </c>
      <c r="C73" s="169">
        <f>'12-31-2024'!F73</f>
        <v>14283284.063682495</v>
      </c>
      <c r="D73" s="171">
        <v>975995.91999999993</v>
      </c>
      <c r="E73" s="158">
        <v>50810.906587805919</v>
      </c>
      <c r="F73" s="169">
        <f t="shared" si="4"/>
        <v>15208469.077094689</v>
      </c>
      <c r="G73" s="157">
        <v>2.0899999999999998E-2</v>
      </c>
      <c r="H73" s="158">
        <f t="shared" si="5"/>
        <v>308188.82032112154</v>
      </c>
      <c r="I73" s="169">
        <f>'12-31-2024'!L73</f>
        <v>1865958.6356879442</v>
      </c>
      <c r="J73" s="158">
        <v>1824.6747185016407</v>
      </c>
      <c r="K73" s="158">
        <v>29075.548253972775</v>
      </c>
      <c r="L73" s="158">
        <f t="shared" si="6"/>
        <v>1916308.8640318015</v>
      </c>
      <c r="M73" s="133"/>
      <c r="N73" s="158">
        <f t="shared" si="7"/>
        <v>13292160.213062888</v>
      </c>
    </row>
    <row r="74" spans="1:14" x14ac:dyDescent="0.25">
      <c r="A74" s="133">
        <v>390.2</v>
      </c>
      <c r="B74" s="171" t="s">
        <v>83</v>
      </c>
      <c r="C74" s="169">
        <f>'12-31-2024'!F74</f>
        <v>1923449</v>
      </c>
      <c r="D74" s="171">
        <v>0</v>
      </c>
      <c r="E74" s="158">
        <v>0</v>
      </c>
      <c r="F74" s="169">
        <f t="shared" si="4"/>
        <v>1923449</v>
      </c>
      <c r="G74" s="157">
        <v>3.7199999999999997E-2</v>
      </c>
      <c r="H74" s="158">
        <f t="shared" si="5"/>
        <v>71552.30279999999</v>
      </c>
      <c r="I74" s="169">
        <f>'12-31-2024'!L74</f>
        <v>246140.3028</v>
      </c>
      <c r="J74" s="158">
        <v>0</v>
      </c>
      <c r="K74" s="158">
        <v>0</v>
      </c>
      <c r="L74" s="158">
        <f t="shared" si="6"/>
        <v>275953.7623</v>
      </c>
      <c r="M74" s="133"/>
      <c r="N74" s="158">
        <f t="shared" si="7"/>
        <v>1647495.2376999999</v>
      </c>
    </row>
    <row r="75" spans="1:14" x14ac:dyDescent="0.25">
      <c r="A75" s="133">
        <v>390.3</v>
      </c>
      <c r="B75" s="171" t="s">
        <v>84</v>
      </c>
      <c r="C75" s="169">
        <f>'12-31-2024'!F75</f>
        <v>4760708.1321769124</v>
      </c>
      <c r="D75" s="171">
        <v>1733.1000000000022</v>
      </c>
      <c r="E75" s="158">
        <v>589.26524219643261</v>
      </c>
      <c r="F75" s="169">
        <f t="shared" si="4"/>
        <v>4761851.9669347154</v>
      </c>
      <c r="G75" s="157">
        <v>3.7199999999999997E-2</v>
      </c>
      <c r="H75" s="158">
        <f t="shared" si="5"/>
        <v>177119.61784347627</v>
      </c>
      <c r="I75" s="169">
        <f>'12-31-2024'!L75</f>
        <v>2414443.7617623443</v>
      </c>
      <c r="J75" s="158">
        <v>21.161153424206326</v>
      </c>
      <c r="K75" s="158">
        <v>337.19551833352102</v>
      </c>
      <c r="L75" s="158">
        <f t="shared" si="6"/>
        <v>2487338.3029233534</v>
      </c>
      <c r="M75" s="133"/>
      <c r="N75" s="158">
        <f t="shared" si="7"/>
        <v>2274513.664011362</v>
      </c>
    </row>
    <row r="76" spans="1:14" x14ac:dyDescent="0.25">
      <c r="A76" s="133">
        <v>390.9</v>
      </c>
      <c r="B76" s="171" t="s">
        <v>85</v>
      </c>
      <c r="C76" s="169">
        <f>'12-31-2024'!F76</f>
        <v>233857</v>
      </c>
      <c r="D76" s="171">
        <v>0</v>
      </c>
      <c r="E76" s="158">
        <v>0</v>
      </c>
      <c r="F76" s="169">
        <f t="shared" si="4"/>
        <v>233857</v>
      </c>
      <c r="G76" s="157">
        <v>2.75E-2</v>
      </c>
      <c r="H76" s="158">
        <f t="shared" si="5"/>
        <v>6431.0675000000001</v>
      </c>
      <c r="I76" s="169">
        <f>'12-31-2024'!L76</f>
        <v>197615.0675</v>
      </c>
      <c r="J76" s="158">
        <v>0</v>
      </c>
      <c r="K76" s="158">
        <v>0</v>
      </c>
      <c r="L76" s="158">
        <f t="shared" si="6"/>
        <v>200294.67895833333</v>
      </c>
      <c r="M76" s="133"/>
      <c r="N76" s="158">
        <f t="shared" si="7"/>
        <v>33562.32104166667</v>
      </c>
    </row>
    <row r="77" spans="1:14" x14ac:dyDescent="0.25">
      <c r="A77" s="133">
        <v>391</v>
      </c>
      <c r="B77" s="171" t="s">
        <v>86</v>
      </c>
      <c r="C77" s="169">
        <f>'12-31-2024'!F77</f>
        <v>3242195.438385684</v>
      </c>
      <c r="D77" s="171">
        <v>50471.089999999967</v>
      </c>
      <c r="E77" s="158">
        <v>17160.501437677907</v>
      </c>
      <c r="F77" s="169">
        <f t="shared" si="4"/>
        <v>3275506.0269480059</v>
      </c>
      <c r="G77" s="157">
        <v>3.49E-2</v>
      </c>
      <c r="H77" s="158">
        <f t="shared" si="5"/>
        <v>113733.89057007289</v>
      </c>
      <c r="I77" s="169">
        <f>'12-31-2024'!L77</f>
        <v>1181391.4002686148</v>
      </c>
      <c r="J77" s="158">
        <v>608.83920791408173</v>
      </c>
      <c r="K77" s="158">
        <v>10504.624834801623</v>
      </c>
      <c r="L77" s="158">
        <f t="shared" si="6"/>
        <v>1201724.2342749131</v>
      </c>
      <c r="M77" s="133"/>
      <c r="N77" s="158">
        <f t="shared" si="7"/>
        <v>2073781.7926730928</v>
      </c>
    </row>
    <row r="78" spans="1:14" x14ac:dyDescent="0.25">
      <c r="A78" s="133">
        <v>391.1</v>
      </c>
      <c r="B78" s="171" t="s">
        <v>87</v>
      </c>
      <c r="C78" s="169">
        <f>'12-31-2024'!F78</f>
        <v>9447689.3737406209</v>
      </c>
      <c r="D78" s="171">
        <v>1415511.46</v>
      </c>
      <c r="E78" s="158">
        <v>92653.413527558849</v>
      </c>
      <c r="F78" s="169">
        <f t="shared" si="4"/>
        <v>10770547.420213062</v>
      </c>
      <c r="G78" s="157">
        <v>0.19059999999999999</v>
      </c>
      <c r="H78" s="158">
        <f t="shared" si="5"/>
        <v>1926797.9664637859</v>
      </c>
      <c r="I78" s="169">
        <f>'12-31-2024'!L78</f>
        <v>3556004.9222292779</v>
      </c>
      <c r="J78" s="158">
        <v>3327.2844867363128</v>
      </c>
      <c r="K78" s="158">
        <v>53019.105086433381</v>
      </c>
      <c r="L78" s="158">
        <f t="shared" si="6"/>
        <v>4216492.1741285995</v>
      </c>
      <c r="M78" s="133"/>
      <c r="N78" s="158">
        <f t="shared" si="7"/>
        <v>6554055.2460844629</v>
      </c>
    </row>
    <row r="79" spans="1:14" x14ac:dyDescent="0.25">
      <c r="A79" s="133">
        <v>391.2</v>
      </c>
      <c r="B79" s="171" t="s">
        <v>88</v>
      </c>
      <c r="C79" s="169">
        <f>'12-31-2024'!F79</f>
        <v>3151674</v>
      </c>
      <c r="D79" s="171">
        <v>0</v>
      </c>
      <c r="E79" s="158">
        <v>0</v>
      </c>
      <c r="F79" s="169">
        <f t="shared" si="4"/>
        <v>3151674</v>
      </c>
      <c r="G79" s="157">
        <v>1.06E-2</v>
      </c>
      <c r="H79" s="158">
        <f t="shared" si="5"/>
        <v>33407.744400000003</v>
      </c>
      <c r="I79" s="169">
        <f>'12-31-2024'!L79</f>
        <v>3185081.7444000002</v>
      </c>
      <c r="J79" s="158">
        <v>0</v>
      </c>
      <c r="K79" s="158">
        <v>0</v>
      </c>
      <c r="L79" s="158">
        <f t="shared" si="6"/>
        <v>3199001.6379</v>
      </c>
      <c r="M79" s="133"/>
      <c r="N79" s="158">
        <f t="shared" si="7"/>
        <v>-47327.637899999972</v>
      </c>
    </row>
    <row r="80" spans="1:14" x14ac:dyDescent="0.25">
      <c r="A80" s="133">
        <v>391.25</v>
      </c>
      <c r="B80" s="171" t="s">
        <v>89</v>
      </c>
      <c r="C80" s="169">
        <f>'12-31-2024'!F80</f>
        <v>85448066.55170171</v>
      </c>
      <c r="D80" s="171">
        <v>585655.34999999963</v>
      </c>
      <c r="E80" s="158">
        <v>199122.77639608638</v>
      </c>
      <c r="F80" s="169">
        <f t="shared" si="4"/>
        <v>85834599.125305623</v>
      </c>
      <c r="G80" s="157">
        <v>0.05</v>
      </c>
      <c r="H80" s="158">
        <f t="shared" si="5"/>
        <v>4282066.6419251831</v>
      </c>
      <c r="I80" s="169">
        <f>'12-31-2024'!L80</f>
        <v>23600712.925386157</v>
      </c>
      <c r="J80" s="158">
        <v>7150.7146864210954</v>
      </c>
      <c r="K80" s="158">
        <v>113944.11716635039</v>
      </c>
      <c r="L80" s="158">
        <f t="shared" si="6"/>
        <v>25078991.180645633</v>
      </c>
      <c r="M80" s="133"/>
      <c r="N80" s="158">
        <f t="shared" si="7"/>
        <v>60755607.944659993</v>
      </c>
    </row>
    <row r="81" spans="1:14" x14ac:dyDescent="0.25">
      <c r="A81" s="133">
        <v>391.26</v>
      </c>
      <c r="B81" s="171" t="s">
        <v>90</v>
      </c>
      <c r="C81" s="169">
        <f>'12-31-2024'!F81</f>
        <v>0</v>
      </c>
      <c r="D81" s="171">
        <v>0</v>
      </c>
      <c r="E81" s="158">
        <v>0</v>
      </c>
      <c r="F81" s="169">
        <f t="shared" si="4"/>
        <v>0</v>
      </c>
      <c r="G81" s="157">
        <v>0.1</v>
      </c>
      <c r="H81" s="158">
        <f t="shared" si="5"/>
        <v>0</v>
      </c>
      <c r="I81" s="169">
        <f>'12-31-2024'!L81</f>
        <v>0</v>
      </c>
      <c r="J81" s="158">
        <v>0</v>
      </c>
      <c r="K81" s="158">
        <v>0</v>
      </c>
      <c r="L81" s="158">
        <f t="shared" si="6"/>
        <v>0</v>
      </c>
      <c r="M81" s="133"/>
      <c r="N81" s="158">
        <f t="shared" si="7"/>
        <v>0</v>
      </c>
    </row>
    <row r="82" spans="1:14" x14ac:dyDescent="0.25">
      <c r="A82" s="133">
        <v>391.3</v>
      </c>
      <c r="B82" s="171" t="s">
        <v>91</v>
      </c>
      <c r="C82" s="169">
        <f>'12-31-2024'!F82</f>
        <v>457071.30824003834</v>
      </c>
      <c r="D82" s="171">
        <v>316790</v>
      </c>
      <c r="E82" s="158">
        <v>19921.265452101477</v>
      </c>
      <c r="F82" s="169">
        <f t="shared" si="4"/>
        <v>753940.04278793687</v>
      </c>
      <c r="G82" s="157">
        <v>0.1046</v>
      </c>
      <c r="H82" s="158">
        <f t="shared" si="5"/>
        <v>63335.893658763111</v>
      </c>
      <c r="I82" s="169">
        <f>'12-31-2024'!L82</f>
        <v>-51234.542476437913</v>
      </c>
      <c r="J82" s="158">
        <v>715.39423072867021</v>
      </c>
      <c r="K82" s="158">
        <v>11399.554816677577</v>
      </c>
      <c r="L82" s="158">
        <f t="shared" si="6"/>
        <v>-55450.012823337005</v>
      </c>
      <c r="M82" s="133"/>
      <c r="N82" s="158">
        <f t="shared" si="7"/>
        <v>809390.05561127386</v>
      </c>
    </row>
    <row r="83" spans="1:14" x14ac:dyDescent="0.25">
      <c r="A83" s="133">
        <v>391.4</v>
      </c>
      <c r="B83" s="171" t="s">
        <v>92</v>
      </c>
      <c r="C83" s="169">
        <f>'12-31-2024'!F83</f>
        <v>46360756</v>
      </c>
      <c r="D83" s="171">
        <v>0</v>
      </c>
      <c r="E83" s="158">
        <v>0</v>
      </c>
      <c r="F83" s="169">
        <f t="shared" si="4"/>
        <v>46360756</v>
      </c>
      <c r="G83" s="157">
        <v>0.05</v>
      </c>
      <c r="H83" s="158">
        <f t="shared" si="5"/>
        <v>2318037.8000000003</v>
      </c>
      <c r="I83" s="169">
        <f>'12-31-2024'!L83</f>
        <v>27306880.800000001</v>
      </c>
      <c r="J83" s="158">
        <v>0</v>
      </c>
      <c r="K83" s="158">
        <v>0</v>
      </c>
      <c r="L83" s="158">
        <f t="shared" si="6"/>
        <v>28272729.883333333</v>
      </c>
      <c r="M83" s="133"/>
      <c r="N83" s="158">
        <f t="shared" si="7"/>
        <v>18088026.116666667</v>
      </c>
    </row>
    <row r="84" spans="1:14" x14ac:dyDescent="0.25">
      <c r="A84" s="133">
        <v>392</v>
      </c>
      <c r="B84" s="171" t="s">
        <v>93</v>
      </c>
      <c r="C84" s="169">
        <f>'12-31-2024'!F84</f>
        <v>2711867.5962189515</v>
      </c>
      <c r="D84" s="171">
        <v>6111.8099999999977</v>
      </c>
      <c r="E84" s="158">
        <v>2077.8140690248829</v>
      </c>
      <c r="F84" s="169">
        <f t="shared" si="4"/>
        <v>2715901.5921499268</v>
      </c>
      <c r="G84" s="157">
        <v>3.4500000000000003E-2</v>
      </c>
      <c r="H84" s="158">
        <f t="shared" si="5"/>
        <v>93629.018499363156</v>
      </c>
      <c r="I84" s="169">
        <f>'12-31-2024'!L84</f>
        <v>896621.86313213676</v>
      </c>
      <c r="J84" s="158">
        <v>10.201883117634484</v>
      </c>
      <c r="K84" s="158">
        <v>946.76787757405805</v>
      </c>
      <c r="L84" s="158">
        <f t="shared" si="6"/>
        <v>932619.57411005686</v>
      </c>
      <c r="M84" s="133"/>
      <c r="N84" s="158">
        <f t="shared" si="7"/>
        <v>1783282.0180398701</v>
      </c>
    </row>
    <row r="85" spans="1:14" x14ac:dyDescent="0.25">
      <c r="A85" s="133">
        <v>392.1</v>
      </c>
      <c r="B85" s="171" t="s">
        <v>94</v>
      </c>
      <c r="C85" s="169">
        <f>'12-31-2024'!F85</f>
        <v>27828429</v>
      </c>
      <c r="D85" s="171">
        <v>0</v>
      </c>
      <c r="E85" s="158">
        <v>0</v>
      </c>
      <c r="F85" s="169">
        <f t="shared" si="4"/>
        <v>27828429</v>
      </c>
      <c r="G85" s="157">
        <v>5.57E-2</v>
      </c>
      <c r="H85" s="158">
        <f t="shared" si="5"/>
        <v>1550043.4953000001</v>
      </c>
      <c r="I85" s="169">
        <f>'12-31-2024'!L85</f>
        <v>7401490.4953000005</v>
      </c>
      <c r="J85" s="158">
        <v>0</v>
      </c>
      <c r="K85" s="158">
        <v>0</v>
      </c>
      <c r="L85" s="158">
        <f t="shared" si="6"/>
        <v>8047341.9516750006</v>
      </c>
      <c r="M85" s="133"/>
      <c r="N85" s="158">
        <f t="shared" si="7"/>
        <v>19781087.048324998</v>
      </c>
    </row>
    <row r="86" spans="1:14" x14ac:dyDescent="0.25">
      <c r="A86" s="133">
        <v>392.2</v>
      </c>
      <c r="B86" s="171" t="s">
        <v>95</v>
      </c>
      <c r="C86" s="169">
        <f>'12-31-2024'!F86</f>
        <v>28575991.181166086</v>
      </c>
      <c r="D86" s="171">
        <v>115540.0660900299</v>
      </c>
      <c r="E86" s="158">
        <v>39283.300611410406</v>
      </c>
      <c r="F86" s="169">
        <f t="shared" si="4"/>
        <v>28652247.946644705</v>
      </c>
      <c r="G86" s="157">
        <v>3.4500000000000003E-2</v>
      </c>
      <c r="H86" s="158">
        <f t="shared" si="5"/>
        <v>987187.12495473621</v>
      </c>
      <c r="I86" s="169">
        <f>'12-31-2024'!L86</f>
        <v>4142863.9241375099</v>
      </c>
      <c r="J86" s="158">
        <v>1410.7058956146016</v>
      </c>
      <c r="K86" s="158">
        <v>22479.101027819357</v>
      </c>
      <c r="L86" s="158">
        <f t="shared" si="6"/>
        <v>4493840.1971250353</v>
      </c>
      <c r="M86" s="133"/>
      <c r="N86" s="158">
        <f t="shared" si="7"/>
        <v>24158407.749519669</v>
      </c>
    </row>
    <row r="87" spans="1:14" x14ac:dyDescent="0.25">
      <c r="A87" s="133">
        <v>392.3</v>
      </c>
      <c r="B87" s="171" t="s">
        <v>96</v>
      </c>
      <c r="C87" s="169">
        <f>'12-31-2024'!F87</f>
        <v>15246564.983328633</v>
      </c>
      <c r="D87" s="171">
        <v>14909937</v>
      </c>
      <c r="E87" s="158">
        <v>781487.43283070438</v>
      </c>
      <c r="F87" s="169">
        <f t="shared" si="4"/>
        <v>29375014.550497927</v>
      </c>
      <c r="G87" s="157">
        <v>3.4500000000000003E-2</v>
      </c>
      <c r="H87" s="158">
        <f t="shared" si="5"/>
        <v>769722.24695850827</v>
      </c>
      <c r="I87" s="169">
        <f>'12-31-2024'!L87</f>
        <v>51714.025425955188</v>
      </c>
      <c r="J87" s="158">
        <v>28064.060597870746</v>
      </c>
      <c r="K87" s="158">
        <v>368044.53036170802</v>
      </c>
      <c r="L87" s="158">
        <f t="shared" si="6"/>
        <v>-749036.27426920808</v>
      </c>
      <c r="M87" s="133"/>
      <c r="N87" s="158">
        <f t="shared" si="7"/>
        <v>30124050.824767135</v>
      </c>
    </row>
    <row r="88" spans="1:14" x14ac:dyDescent="0.25">
      <c r="A88" s="133">
        <v>392.4</v>
      </c>
      <c r="B88" s="171" t="s">
        <v>97</v>
      </c>
      <c r="C88" s="169">
        <f>'12-31-2024'!F88</f>
        <v>19520842.624935031</v>
      </c>
      <c r="D88" s="171">
        <v>39347.053909965907</v>
      </c>
      <c r="E88" s="158">
        <v>13378.162912257623</v>
      </c>
      <c r="F88" s="169">
        <f t="shared" si="4"/>
        <v>19546811.515932739</v>
      </c>
      <c r="G88" s="157">
        <v>6.1499999999999999E-2</v>
      </c>
      <c r="H88" s="158">
        <f t="shared" si="5"/>
        <v>1201330.3648316839</v>
      </c>
      <c r="I88" s="169">
        <f>'12-31-2024'!L88</f>
        <v>6065895.2864636676</v>
      </c>
      <c r="J88" s="158">
        <v>480.4243278715893</v>
      </c>
      <c r="K88" s="158">
        <v>7655.392265687422</v>
      </c>
      <c r="L88" s="158">
        <f t="shared" si="6"/>
        <v>6545896.474293462</v>
      </c>
      <c r="M88" s="133"/>
      <c r="N88" s="158">
        <f t="shared" si="7"/>
        <v>13000915.041639276</v>
      </c>
    </row>
    <row r="89" spans="1:14" x14ac:dyDescent="0.25">
      <c r="A89" s="133">
        <v>393</v>
      </c>
      <c r="B89" s="171" t="s">
        <v>98</v>
      </c>
      <c r="C89" s="169">
        <f>'12-31-2024'!F89</f>
        <v>821646</v>
      </c>
      <c r="D89" s="171">
        <v>0</v>
      </c>
      <c r="E89" s="158">
        <v>0</v>
      </c>
      <c r="F89" s="169">
        <f t="shared" si="4"/>
        <v>821646</v>
      </c>
      <c r="G89" s="157">
        <v>3.8800000000000001E-2</v>
      </c>
      <c r="H89" s="158">
        <f t="shared" si="5"/>
        <v>31879.864799999999</v>
      </c>
      <c r="I89" s="169">
        <f>'12-31-2024'!L89</f>
        <v>35772.864799999996</v>
      </c>
      <c r="J89" s="158">
        <v>0</v>
      </c>
      <c r="K89" s="158">
        <v>0</v>
      </c>
      <c r="L89" s="158">
        <f t="shared" si="6"/>
        <v>49056.141799999998</v>
      </c>
      <c r="M89" s="133"/>
      <c r="N89" s="158">
        <f t="shared" si="7"/>
        <v>772589.85820000002</v>
      </c>
    </row>
    <row r="90" spans="1:14" x14ac:dyDescent="0.25">
      <c r="A90" s="133">
        <v>394</v>
      </c>
      <c r="B90" s="171" t="s">
        <v>99</v>
      </c>
      <c r="C90" s="169">
        <f>'12-31-2024'!F90</f>
        <v>17192691.86492027</v>
      </c>
      <c r="D90" s="171">
        <v>1085110.42</v>
      </c>
      <c r="E90" s="158">
        <v>67593.099889558449</v>
      </c>
      <c r="F90" s="169">
        <f t="shared" si="4"/>
        <v>18210209.18503071</v>
      </c>
      <c r="G90" s="157">
        <v>3.73E-2</v>
      </c>
      <c r="H90" s="158">
        <f t="shared" si="5"/>
        <v>660264.10458158574</v>
      </c>
      <c r="I90" s="169">
        <f>'12-31-2024'!L90</f>
        <v>5097256.957960871</v>
      </c>
      <c r="J90" s="158">
        <v>2215.4053660207655</v>
      </c>
      <c r="K90" s="158">
        <v>40979.443273073106</v>
      </c>
      <c r="L90" s="158">
        <f t="shared" si="6"/>
        <v>5266009.8637399208</v>
      </c>
      <c r="M90" s="133"/>
      <c r="N90" s="158">
        <f t="shared" si="7"/>
        <v>12944199.321290789</v>
      </c>
    </row>
    <row r="91" spans="1:14" x14ac:dyDescent="0.25">
      <c r="A91" s="133">
        <v>395</v>
      </c>
      <c r="B91" s="171" t="s">
        <v>100</v>
      </c>
      <c r="C91" s="169">
        <f>'12-31-2024'!F91</f>
        <v>2259231.211848462</v>
      </c>
      <c r="D91" s="171">
        <v>3565.0599999999977</v>
      </c>
      <c r="E91" s="158">
        <v>1212.0423810954508</v>
      </c>
      <c r="F91" s="169">
        <f t="shared" si="4"/>
        <v>2261584.2294673668</v>
      </c>
      <c r="G91" s="157">
        <v>3.9E-2</v>
      </c>
      <c r="H91" s="158">
        <f t="shared" si="5"/>
        <v>88155.901105658661</v>
      </c>
      <c r="I91" s="169">
        <f>'12-31-2024'!L91</f>
        <v>886840.39111453446</v>
      </c>
      <c r="J91" s="158">
        <v>43.525755375287005</v>
      </c>
      <c r="K91" s="158">
        <v>693.56756460350698</v>
      </c>
      <c r="L91" s="158">
        <f t="shared" si="6"/>
        <v>921709.93238490191</v>
      </c>
      <c r="M91" s="133"/>
      <c r="N91" s="158">
        <f t="shared" si="7"/>
        <v>1339874.2970824649</v>
      </c>
    </row>
    <row r="92" spans="1:14" x14ac:dyDescent="0.25">
      <c r="A92" s="133">
        <v>396</v>
      </c>
      <c r="B92" s="171" t="s">
        <v>101</v>
      </c>
      <c r="C92" s="169">
        <f>'12-31-2024'!F92</f>
        <v>2745260.9389258628</v>
      </c>
      <c r="D92" s="171">
        <v>16659.49000000002</v>
      </c>
      <c r="E92" s="158">
        <v>5664.1223715251253</v>
      </c>
      <c r="F92" s="169">
        <f t="shared" si="4"/>
        <v>2756256.306554338</v>
      </c>
      <c r="G92" s="157">
        <v>3.7900000000000003E-2</v>
      </c>
      <c r="H92" s="158">
        <f t="shared" si="5"/>
        <v>104253.75180184981</v>
      </c>
      <c r="I92" s="169">
        <f>'12-31-2024'!L92</f>
        <v>2111591.4184413347</v>
      </c>
      <c r="J92" s="158">
        <v>190.99641353156073</v>
      </c>
      <c r="K92" s="158">
        <v>5298.1513669236883</v>
      </c>
      <c r="L92" s="158">
        <f t="shared" si="6"/>
        <v>2144259.2043671887</v>
      </c>
      <c r="M92" s="133"/>
      <c r="N92" s="158">
        <f t="shared" si="7"/>
        <v>611997.10218714923</v>
      </c>
    </row>
    <row r="93" spans="1:14" x14ac:dyDescent="0.25">
      <c r="A93" s="133">
        <v>397</v>
      </c>
      <c r="B93" s="171" t="s">
        <v>102</v>
      </c>
      <c r="C93" s="169">
        <f>'12-31-2024'!F93</f>
        <v>1057653.1444882276</v>
      </c>
      <c r="D93" s="171">
        <v>6354.7599999999948</v>
      </c>
      <c r="E93" s="158">
        <v>2160.4710212161172</v>
      </c>
      <c r="F93" s="169">
        <f t="shared" si="4"/>
        <v>1061847.4334670114</v>
      </c>
      <c r="G93" s="157">
        <v>8.9399999999999993E-2</v>
      </c>
      <c r="H93" s="158">
        <f t="shared" si="5"/>
        <v>94741.675834599169</v>
      </c>
      <c r="I93" s="169">
        <f>'12-31-2024'!L93</f>
        <v>191941.14887382099</v>
      </c>
      <c r="J93" s="158">
        <v>72.097701269384316</v>
      </c>
      <c r="K93" s="158">
        <v>7431.5745904062078</v>
      </c>
      <c r="L93" s="158">
        <f t="shared" si="6"/>
        <v>221896.89922788437</v>
      </c>
      <c r="M93" s="133"/>
      <c r="N93" s="158">
        <f t="shared" si="7"/>
        <v>839950.53423912707</v>
      </c>
    </row>
    <row r="94" spans="1:14" x14ac:dyDescent="0.25">
      <c r="A94" s="133">
        <v>397.1</v>
      </c>
      <c r="B94" s="171" t="s">
        <v>103</v>
      </c>
      <c r="C94" s="169">
        <f>'12-31-2024'!F94</f>
        <v>16919291.720262203</v>
      </c>
      <c r="D94" s="171">
        <v>16797.140000000014</v>
      </c>
      <c r="E94" s="158">
        <v>5711.1138043200226</v>
      </c>
      <c r="F94" s="169">
        <f t="shared" si="4"/>
        <v>16930377.746457882</v>
      </c>
      <c r="G94" s="157">
        <v>5.7599999999999998E-2</v>
      </c>
      <c r="H94" s="158">
        <f t="shared" si="5"/>
        <v>974870.48064153851</v>
      </c>
      <c r="I94" s="169">
        <f>'12-31-2024'!L94</f>
        <v>4022853.7082138238</v>
      </c>
      <c r="J94" s="158">
        <v>205.09228575207874</v>
      </c>
      <c r="K94" s="158">
        <v>14520.19305735235</v>
      </c>
      <c r="L94" s="158">
        <f t="shared" si="6"/>
        <v>4409023.527238545</v>
      </c>
      <c r="M94" s="133"/>
      <c r="N94" s="158">
        <f t="shared" si="7"/>
        <v>12521354.219219338</v>
      </c>
    </row>
    <row r="95" spans="1:14" x14ac:dyDescent="0.25">
      <c r="A95" s="133">
        <v>397.2</v>
      </c>
      <c r="B95" s="171" t="s">
        <v>104</v>
      </c>
      <c r="C95" s="169">
        <f>'12-31-2024'!F95</f>
        <v>141879</v>
      </c>
      <c r="D95" s="171">
        <v>0</v>
      </c>
      <c r="E95" s="158">
        <v>0</v>
      </c>
      <c r="F95" s="169">
        <f t="shared" si="4"/>
        <v>141879</v>
      </c>
      <c r="G95" s="157">
        <v>8.9399999999999993E-2</v>
      </c>
      <c r="H95" s="158">
        <f t="shared" si="5"/>
        <v>12683.982599999999</v>
      </c>
      <c r="I95" s="169">
        <f>'12-31-2024'!L95</f>
        <v>91860.982600000003</v>
      </c>
      <c r="J95" s="158">
        <v>0</v>
      </c>
      <c r="K95" s="158">
        <v>0</v>
      </c>
      <c r="L95" s="158">
        <f t="shared" si="6"/>
        <v>97145.975350000008</v>
      </c>
      <c r="M95" s="133"/>
      <c r="N95" s="158">
        <f t="shared" si="7"/>
        <v>44733.024649999992</v>
      </c>
    </row>
    <row r="96" spans="1:14" x14ac:dyDescent="0.25">
      <c r="A96" s="133">
        <v>398</v>
      </c>
      <c r="B96" s="171" t="s">
        <v>105</v>
      </c>
      <c r="C96" s="169">
        <f>'12-31-2024'!F96</f>
        <v>6646788.8732379591</v>
      </c>
      <c r="D96" s="171">
        <v>39621.719999999972</v>
      </c>
      <c r="E96" s="158">
        <v>13471.79257438461</v>
      </c>
      <c r="F96" s="169">
        <f t="shared" si="4"/>
        <v>6672938.8006635746</v>
      </c>
      <c r="G96" s="157">
        <v>6.4799999999999996E-2</v>
      </c>
      <c r="H96" s="158">
        <f t="shared" si="5"/>
        <v>431559.1766344097</v>
      </c>
      <c r="I96" s="169">
        <f>'12-31-2024'!L96</f>
        <v>2205668.466674895</v>
      </c>
      <c r="J96" s="158">
        <v>328.423391511349</v>
      </c>
      <c r="K96" s="158">
        <v>8546.1461476192999</v>
      </c>
      <c r="L96" s="158">
        <f t="shared" si="6"/>
        <v>2363795.2749420726</v>
      </c>
      <c r="M96" s="133"/>
      <c r="N96" s="158">
        <f t="shared" si="7"/>
        <v>4309143.5257215016</v>
      </c>
    </row>
    <row r="97" spans="1:14" x14ac:dyDescent="0.25">
      <c r="A97" s="133">
        <v>399</v>
      </c>
      <c r="B97" s="171" t="s">
        <v>106</v>
      </c>
      <c r="C97" s="169">
        <f>'12-31-2024'!F97</f>
        <v>1342032.9096433755</v>
      </c>
      <c r="D97" s="171">
        <v>1489.7200000000012</v>
      </c>
      <c r="E97" s="158">
        <v>506.44048674592352</v>
      </c>
      <c r="F97" s="169">
        <f t="shared" si="4"/>
        <v>1343016.1891566296</v>
      </c>
      <c r="G97" s="157">
        <v>2.4299999999999999E-2</v>
      </c>
      <c r="H97" s="158">
        <f t="shared" si="5"/>
        <v>32623.346550420065</v>
      </c>
      <c r="I97" s="169">
        <f>'12-31-2024'!L97</f>
        <v>-117276.03775759711</v>
      </c>
      <c r="J97" s="158">
        <v>18.186826700169988</v>
      </c>
      <c r="K97" s="158">
        <v>1887.8006707418285</v>
      </c>
      <c r="L97" s="158">
        <f t="shared" si="6"/>
        <v>-106059.03102570966</v>
      </c>
      <c r="M97" s="133"/>
      <c r="N97" s="158">
        <f t="shared" si="7"/>
        <v>1449075.2201823392</v>
      </c>
    </row>
    <row r="98" spans="1:14" s="164" customFormat="1" x14ac:dyDescent="0.25">
      <c r="C98" s="174"/>
    </row>
    <row r="99" spans="1:14" x14ac:dyDescent="0.25">
      <c r="A99" s="133"/>
      <c r="B99" s="173" t="s">
        <v>154</v>
      </c>
      <c r="C99" s="169">
        <f>SUM(C4:C97)</f>
        <v>4616133671.698945</v>
      </c>
      <c r="D99" s="169">
        <f t="shared" ref="D99:E99" si="8">SUM(D4:D97)</f>
        <v>204754403.44510606</v>
      </c>
      <c r="E99" s="169">
        <f t="shared" si="8"/>
        <v>18321254.064179342</v>
      </c>
      <c r="F99" s="169">
        <f>SUM(F4:F97)</f>
        <v>4802566821.0798731</v>
      </c>
      <c r="G99" s="133"/>
      <c r="H99" s="169">
        <f>SUM(H4:H97)</f>
        <v>95378416.502031386</v>
      </c>
      <c r="I99" s="169">
        <f>SUM(I4:I97)</f>
        <v>666975785.85335791</v>
      </c>
      <c r="J99" s="169">
        <f>SUM(J4:J97)</f>
        <v>636545.97449900315</v>
      </c>
      <c r="K99" s="169">
        <f>SUM(K4:K97)</f>
        <v>11546496.676460767</v>
      </c>
      <c r="L99" s="169">
        <f>SUM(L4:L97)</f>
        <v>677485587.96306276</v>
      </c>
      <c r="M99" s="169"/>
      <c r="N99" s="169">
        <f>SUM(N4:N97)</f>
        <v>4125081233.1168098</v>
      </c>
    </row>
    <row r="100" spans="1:14" x14ac:dyDescent="0.25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</row>
    <row r="101" spans="1:14" x14ac:dyDescent="0.25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</row>
    <row r="102" spans="1:14" x14ac:dyDescent="0.25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</row>
    <row r="103" spans="1:14" x14ac:dyDescent="0.25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</row>
  </sheetData>
  <pageMargins left="0.7" right="0.7" top="0.75" bottom="0.75" header="0.3" footer="0.3"/>
  <pageSetup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E127-0E27-4592-BDB9-409ADC5C4140}">
  <dimension ref="A1:E99"/>
  <sheetViews>
    <sheetView tabSelected="1" workbookViewId="0"/>
  </sheetViews>
  <sheetFormatPr defaultRowHeight="15" x14ac:dyDescent="0.25"/>
  <cols>
    <col min="2" max="2" width="41.7109375" bestFit="1" customWidth="1"/>
    <col min="3" max="3" width="14" bestFit="1" customWidth="1"/>
    <col min="4" max="4" width="13.28515625" bestFit="1" customWidth="1"/>
    <col min="5" max="5" width="20.140625" bestFit="1" customWidth="1"/>
  </cols>
  <sheetData>
    <row r="1" spans="1:5" ht="45" x14ac:dyDescent="0.25">
      <c r="A1" s="176" t="s">
        <v>200</v>
      </c>
      <c r="B1" s="133"/>
      <c r="C1" s="160" t="s">
        <v>189</v>
      </c>
      <c r="D1" s="160" t="s">
        <v>190</v>
      </c>
      <c r="E1" t="s">
        <v>198</v>
      </c>
    </row>
    <row r="2" spans="1:5" x14ac:dyDescent="0.25">
      <c r="A2" s="133"/>
      <c r="B2" s="133"/>
      <c r="C2" s="159">
        <v>45291</v>
      </c>
      <c r="D2" s="133" t="s">
        <v>197</v>
      </c>
      <c r="E2" s="159" t="s">
        <v>199</v>
      </c>
    </row>
    <row r="3" spans="1:5" x14ac:dyDescent="0.25">
      <c r="A3" s="161"/>
      <c r="B3" s="162" t="s">
        <v>22</v>
      </c>
      <c r="C3" s="163"/>
      <c r="D3" s="165"/>
    </row>
    <row r="4" spans="1:5" x14ac:dyDescent="0.25">
      <c r="A4" s="72">
        <v>301</v>
      </c>
      <c r="B4" s="92" t="s">
        <v>23</v>
      </c>
      <c r="C4" s="86">
        <v>474662</v>
      </c>
      <c r="D4" s="157"/>
      <c r="E4" s="158">
        <f>C4*(D4*(17/12))</f>
        <v>0</v>
      </c>
    </row>
    <row r="5" spans="1:5" x14ac:dyDescent="0.25">
      <c r="A5" s="72">
        <v>302</v>
      </c>
      <c r="B5" s="93" t="s">
        <v>24</v>
      </c>
      <c r="C5" s="74">
        <v>49260</v>
      </c>
      <c r="D5" s="157"/>
      <c r="E5" s="158">
        <f t="shared" ref="E5:E68" si="0">C5*(D5*(17/12))</f>
        <v>0</v>
      </c>
    </row>
    <row r="6" spans="1:5" x14ac:dyDescent="0.25">
      <c r="A6" s="72">
        <v>303</v>
      </c>
      <c r="B6" s="93" t="s">
        <v>25</v>
      </c>
      <c r="C6" s="74">
        <v>1178950</v>
      </c>
      <c r="D6" s="157"/>
      <c r="E6" s="158">
        <f t="shared" si="0"/>
        <v>0</v>
      </c>
    </row>
    <row r="7" spans="1:5" x14ac:dyDescent="0.25">
      <c r="A7" s="72"/>
      <c r="B7" s="71" t="s">
        <v>26</v>
      </c>
      <c r="C7" s="74"/>
      <c r="D7" s="157"/>
      <c r="E7" s="158">
        <f t="shared" si="0"/>
        <v>0</v>
      </c>
    </row>
    <row r="8" spans="1:5" x14ac:dyDescent="0.25">
      <c r="A8" s="72">
        <v>310</v>
      </c>
      <c r="B8" s="93" t="s">
        <v>27</v>
      </c>
      <c r="C8" s="74">
        <v>3688858</v>
      </c>
      <c r="D8" s="157"/>
      <c r="E8" s="158">
        <f t="shared" si="0"/>
        <v>0</v>
      </c>
    </row>
    <row r="9" spans="1:5" x14ac:dyDescent="0.25">
      <c r="A9" s="72">
        <v>311</v>
      </c>
      <c r="B9" s="93" t="s">
        <v>28</v>
      </c>
      <c r="C9" s="74">
        <v>37658273</v>
      </c>
      <c r="D9" s="157">
        <v>1.9699999999999999E-2</v>
      </c>
      <c r="E9" s="158">
        <f t="shared" si="0"/>
        <v>1050979.6356416666</v>
      </c>
    </row>
    <row r="10" spans="1:5" x14ac:dyDescent="0.25">
      <c r="A10" s="72">
        <v>312</v>
      </c>
      <c r="B10" s="93" t="s">
        <v>29</v>
      </c>
      <c r="C10" s="74">
        <v>168617</v>
      </c>
      <c r="D10" s="157">
        <v>3.5000000000000001E-3</v>
      </c>
      <c r="E10" s="158">
        <f t="shared" si="0"/>
        <v>836.0592916666667</v>
      </c>
    </row>
    <row r="11" spans="1:5" x14ac:dyDescent="0.25">
      <c r="A11" s="72">
        <v>313</v>
      </c>
      <c r="B11" s="93" t="s">
        <v>30</v>
      </c>
      <c r="C11" s="74">
        <v>8084308</v>
      </c>
      <c r="D11" s="157">
        <v>3.5700000000000003E-2</v>
      </c>
      <c r="E11" s="158">
        <f t="shared" si="0"/>
        <v>408863.8771000001</v>
      </c>
    </row>
    <row r="12" spans="1:5" x14ac:dyDescent="0.25">
      <c r="A12" s="72">
        <v>314</v>
      </c>
      <c r="B12" s="93" t="s">
        <v>31</v>
      </c>
      <c r="C12" s="74">
        <v>11457047</v>
      </c>
      <c r="D12" s="157">
        <v>2.52E-2</v>
      </c>
      <c r="E12" s="158">
        <f t="shared" si="0"/>
        <v>409016.57790000003</v>
      </c>
    </row>
    <row r="13" spans="1:5" x14ac:dyDescent="0.25">
      <c r="A13" s="72">
        <v>315</v>
      </c>
      <c r="B13" s="93" t="s">
        <v>32</v>
      </c>
      <c r="C13" s="74">
        <v>1804</v>
      </c>
      <c r="D13" s="157">
        <v>1.77E-2</v>
      </c>
      <c r="E13" s="158">
        <f t="shared" si="0"/>
        <v>45.235300000000009</v>
      </c>
    </row>
    <row r="14" spans="1:5" x14ac:dyDescent="0.25">
      <c r="A14" s="72">
        <v>316</v>
      </c>
      <c r="B14" s="93" t="s">
        <v>33</v>
      </c>
      <c r="C14" s="74">
        <v>22640158</v>
      </c>
      <c r="D14" s="157">
        <v>1.4500000000000001E-2</v>
      </c>
      <c r="E14" s="158">
        <f t="shared" si="0"/>
        <v>465066.57891666674</v>
      </c>
    </row>
    <row r="15" spans="1:5" x14ac:dyDescent="0.25">
      <c r="A15" s="72">
        <v>317</v>
      </c>
      <c r="B15" s="94" t="s">
        <v>34</v>
      </c>
      <c r="C15" s="74">
        <v>419067</v>
      </c>
      <c r="D15" s="157">
        <v>4.9700000000000001E-2</v>
      </c>
      <c r="E15" s="158">
        <f t="shared" si="0"/>
        <v>29505.809025000002</v>
      </c>
    </row>
    <row r="16" spans="1:5" x14ac:dyDescent="0.25">
      <c r="A16" s="161"/>
      <c r="B16" s="162" t="s">
        <v>35</v>
      </c>
      <c r="C16" s="166"/>
      <c r="D16" s="165"/>
      <c r="E16" s="158">
        <f t="shared" si="0"/>
        <v>0</v>
      </c>
    </row>
    <row r="17" spans="1:5" x14ac:dyDescent="0.25">
      <c r="A17" s="72">
        <v>320</v>
      </c>
      <c r="B17" s="93" t="s">
        <v>36</v>
      </c>
      <c r="C17" s="74">
        <v>519675</v>
      </c>
      <c r="D17" s="157"/>
      <c r="E17" s="158">
        <f t="shared" si="0"/>
        <v>0</v>
      </c>
    </row>
    <row r="18" spans="1:5" x14ac:dyDescent="0.25">
      <c r="A18" s="72">
        <v>321</v>
      </c>
      <c r="B18" s="93" t="s">
        <v>37</v>
      </c>
      <c r="C18" s="74">
        <v>42730603</v>
      </c>
      <c r="D18" s="157">
        <v>3.95E-2</v>
      </c>
      <c r="E18" s="158">
        <f t="shared" si="0"/>
        <v>2391133.3262083335</v>
      </c>
    </row>
    <row r="19" spans="1:5" x14ac:dyDescent="0.25">
      <c r="A19" s="72">
        <v>322</v>
      </c>
      <c r="B19" s="93" t="s">
        <v>38</v>
      </c>
      <c r="C19" s="74">
        <v>0</v>
      </c>
      <c r="D19" s="157">
        <v>3.0499999999999999E-2</v>
      </c>
      <c r="E19" s="158">
        <f t="shared" si="0"/>
        <v>0</v>
      </c>
    </row>
    <row r="20" spans="1:5" x14ac:dyDescent="0.25">
      <c r="A20" s="72">
        <v>323</v>
      </c>
      <c r="B20" s="93" t="s">
        <v>39</v>
      </c>
      <c r="C20" s="74">
        <v>18275402</v>
      </c>
      <c r="D20" s="157">
        <v>3.0499999999999999E-2</v>
      </c>
      <c r="E20" s="158">
        <f t="shared" si="0"/>
        <v>789649.6614166667</v>
      </c>
    </row>
    <row r="21" spans="1:5" x14ac:dyDescent="0.25">
      <c r="A21" s="72">
        <v>324</v>
      </c>
      <c r="B21" s="93" t="s">
        <v>40</v>
      </c>
      <c r="C21" s="74">
        <v>233985</v>
      </c>
      <c r="D21" s="157">
        <v>1.89E-2</v>
      </c>
      <c r="E21" s="158">
        <f t="shared" si="0"/>
        <v>6264.9483749999999</v>
      </c>
    </row>
    <row r="22" spans="1:5" x14ac:dyDescent="0.25">
      <c r="A22" s="72">
        <v>325</v>
      </c>
      <c r="B22" s="93" t="s">
        <v>41</v>
      </c>
      <c r="C22" s="74">
        <v>99029633</v>
      </c>
      <c r="D22" s="157">
        <v>1.89E-2</v>
      </c>
      <c r="E22" s="158">
        <f t="shared" si="0"/>
        <v>2651518.4235749999</v>
      </c>
    </row>
    <row r="23" spans="1:5" x14ac:dyDescent="0.25">
      <c r="A23" s="72">
        <v>326</v>
      </c>
      <c r="B23" s="93" t="s">
        <v>42</v>
      </c>
      <c r="C23" s="74">
        <v>2445970</v>
      </c>
      <c r="D23" s="157">
        <v>1.89E-2</v>
      </c>
      <c r="E23" s="158">
        <f t="shared" si="0"/>
        <v>65490.846749999997</v>
      </c>
    </row>
    <row r="24" spans="1:5" x14ac:dyDescent="0.25">
      <c r="A24" s="72">
        <v>327</v>
      </c>
      <c r="B24" s="93" t="s">
        <v>43</v>
      </c>
      <c r="C24" s="74">
        <v>597596</v>
      </c>
      <c r="D24" s="157">
        <v>1.89E-2</v>
      </c>
      <c r="E24" s="158">
        <f t="shared" si="0"/>
        <v>16000.632900000001</v>
      </c>
    </row>
    <row r="25" spans="1:5" x14ac:dyDescent="0.25">
      <c r="A25" s="72">
        <v>328</v>
      </c>
      <c r="B25" s="93" t="s">
        <v>44</v>
      </c>
      <c r="C25" s="74">
        <v>19445954</v>
      </c>
      <c r="D25" s="157">
        <v>1.89E-2</v>
      </c>
      <c r="E25" s="158">
        <f t="shared" si="0"/>
        <v>520665.41834999999</v>
      </c>
    </row>
    <row r="26" spans="1:5" x14ac:dyDescent="0.25">
      <c r="A26" s="161"/>
      <c r="B26" s="162" t="s">
        <v>45</v>
      </c>
      <c r="C26" s="166"/>
      <c r="D26" s="165"/>
      <c r="E26" s="158">
        <f t="shared" si="0"/>
        <v>0</v>
      </c>
    </row>
    <row r="27" spans="1:5" x14ac:dyDescent="0.25">
      <c r="A27" s="72">
        <v>330</v>
      </c>
      <c r="B27" s="93" t="s">
        <v>46</v>
      </c>
      <c r="C27" s="74">
        <v>3359621</v>
      </c>
      <c r="D27" s="157"/>
      <c r="E27" s="158">
        <f t="shared" si="0"/>
        <v>0</v>
      </c>
    </row>
    <row r="28" spans="1:5" x14ac:dyDescent="0.25">
      <c r="A28" s="72">
        <v>331</v>
      </c>
      <c r="B28" s="93" t="s">
        <v>47</v>
      </c>
      <c r="C28" s="74">
        <v>174132231</v>
      </c>
      <c r="D28" s="157">
        <v>2.3400000000000001E-2</v>
      </c>
      <c r="E28" s="158">
        <f t="shared" si="0"/>
        <v>5772483.4576500012</v>
      </c>
    </row>
    <row r="29" spans="1:5" x14ac:dyDescent="0.25">
      <c r="A29" s="72">
        <v>332</v>
      </c>
      <c r="B29" s="93" t="s">
        <v>48</v>
      </c>
      <c r="C29" s="74">
        <v>184868432</v>
      </c>
      <c r="D29" s="157">
        <v>2.18E-2</v>
      </c>
      <c r="E29" s="158">
        <f t="shared" si="0"/>
        <v>5709353.4082666673</v>
      </c>
    </row>
    <row r="30" spans="1:5" x14ac:dyDescent="0.25">
      <c r="A30" s="72">
        <v>333</v>
      </c>
      <c r="B30" s="93" t="s">
        <v>49</v>
      </c>
      <c r="C30" s="74">
        <v>1473221</v>
      </c>
      <c r="D30" s="157">
        <v>3.3300000000000003E-2</v>
      </c>
      <c r="E30" s="158">
        <f t="shared" si="0"/>
        <v>69499.200675000015</v>
      </c>
    </row>
    <row r="31" spans="1:5" x14ac:dyDescent="0.25">
      <c r="A31" s="161"/>
      <c r="B31" s="162" t="s">
        <v>50</v>
      </c>
      <c r="C31" s="166"/>
      <c r="D31" s="165"/>
      <c r="E31" s="158">
        <f t="shared" si="0"/>
        <v>0</v>
      </c>
    </row>
    <row r="32" spans="1:5" x14ac:dyDescent="0.25">
      <c r="A32" s="72">
        <v>340</v>
      </c>
      <c r="B32" s="69" t="s">
        <v>51</v>
      </c>
      <c r="C32" s="74">
        <v>5468791</v>
      </c>
      <c r="D32" s="157"/>
      <c r="E32" s="158">
        <f t="shared" si="0"/>
        <v>0</v>
      </c>
    </row>
    <row r="33" spans="1:5" x14ac:dyDescent="0.25">
      <c r="A33" s="72">
        <v>341</v>
      </c>
      <c r="B33" s="69" t="s">
        <v>52</v>
      </c>
      <c r="C33" s="74">
        <v>16993956</v>
      </c>
      <c r="D33" s="157">
        <v>1.49E-2</v>
      </c>
      <c r="E33" s="158">
        <f t="shared" si="0"/>
        <v>358714.08789999998</v>
      </c>
    </row>
    <row r="34" spans="1:5" x14ac:dyDescent="0.25">
      <c r="A34" s="72">
        <v>342</v>
      </c>
      <c r="B34" s="69" t="s">
        <v>53</v>
      </c>
      <c r="C34" s="74">
        <v>55969779</v>
      </c>
      <c r="D34" s="157">
        <v>1.7000000000000001E-2</v>
      </c>
      <c r="E34" s="158">
        <f t="shared" si="0"/>
        <v>1347938.8442500001</v>
      </c>
    </row>
    <row r="35" spans="1:5" x14ac:dyDescent="0.25">
      <c r="A35" s="72">
        <v>342.98</v>
      </c>
      <c r="B35" s="69" t="s">
        <v>54</v>
      </c>
      <c r="C35" s="74">
        <v>0</v>
      </c>
      <c r="D35" s="157"/>
      <c r="E35" s="158">
        <f t="shared" si="0"/>
        <v>0</v>
      </c>
    </row>
    <row r="36" spans="1:5" x14ac:dyDescent="0.25">
      <c r="A36" s="72">
        <v>343</v>
      </c>
      <c r="B36" s="69" t="s">
        <v>55</v>
      </c>
      <c r="C36" s="74">
        <v>2256452707</v>
      </c>
      <c r="D36" s="157">
        <v>1.3899999999999999E-2</v>
      </c>
      <c r="E36" s="158">
        <f t="shared" si="0"/>
        <v>44433314.555341668</v>
      </c>
    </row>
    <row r="37" spans="1:5" x14ac:dyDescent="0.25">
      <c r="A37" s="72">
        <v>344</v>
      </c>
      <c r="B37" s="92" t="s">
        <v>56</v>
      </c>
      <c r="C37" s="74">
        <v>690654</v>
      </c>
      <c r="D37" s="157">
        <v>1.5599999999999999E-2</v>
      </c>
      <c r="E37" s="158">
        <f t="shared" si="0"/>
        <v>15263.4534</v>
      </c>
    </row>
    <row r="38" spans="1:5" x14ac:dyDescent="0.25">
      <c r="A38" s="72">
        <v>345</v>
      </c>
      <c r="B38" s="93" t="s">
        <v>57</v>
      </c>
      <c r="C38" s="74">
        <v>223286402</v>
      </c>
      <c r="D38" s="157">
        <v>2.92E-2</v>
      </c>
      <c r="E38" s="158">
        <f t="shared" si="0"/>
        <v>9236614.1627333332</v>
      </c>
    </row>
    <row r="39" spans="1:5" x14ac:dyDescent="0.25">
      <c r="A39" s="72">
        <v>346</v>
      </c>
      <c r="B39" s="93" t="s">
        <v>58</v>
      </c>
      <c r="C39" s="74">
        <v>277471989</v>
      </c>
      <c r="D39" s="157">
        <v>2.4E-2</v>
      </c>
      <c r="E39" s="158">
        <f t="shared" si="0"/>
        <v>9434047.6260000002</v>
      </c>
    </row>
    <row r="40" spans="1:5" x14ac:dyDescent="0.25">
      <c r="A40" s="72">
        <v>347</v>
      </c>
      <c r="B40" s="93" t="s">
        <v>59</v>
      </c>
      <c r="C40" s="74">
        <v>67163980</v>
      </c>
      <c r="D40" s="157">
        <v>2.4E-2</v>
      </c>
      <c r="E40" s="158">
        <f t="shared" si="0"/>
        <v>2283575.3200000003</v>
      </c>
    </row>
    <row r="41" spans="1:5" x14ac:dyDescent="0.25">
      <c r="A41" s="72">
        <v>348</v>
      </c>
      <c r="B41" s="93" t="s">
        <v>60</v>
      </c>
      <c r="C41" s="74">
        <v>139533918</v>
      </c>
      <c r="D41" s="157">
        <v>1.8499999999999999E-2</v>
      </c>
      <c r="E41" s="158">
        <f t="shared" si="0"/>
        <v>3656951.4342499999</v>
      </c>
    </row>
    <row r="42" spans="1:5" x14ac:dyDescent="0.25">
      <c r="A42" s="72">
        <v>349</v>
      </c>
      <c r="B42" s="93" t="s">
        <v>61</v>
      </c>
      <c r="C42" s="74">
        <v>83267</v>
      </c>
      <c r="D42" s="157">
        <v>2.9600000000000001E-2</v>
      </c>
      <c r="E42" s="158">
        <f t="shared" si="0"/>
        <v>3491.662866666667</v>
      </c>
    </row>
    <row r="43" spans="1:5" x14ac:dyDescent="0.25">
      <c r="A43" s="161"/>
      <c r="B43" s="162" t="s">
        <v>62</v>
      </c>
      <c r="C43" s="166"/>
      <c r="D43" s="165"/>
      <c r="E43" s="158">
        <f t="shared" si="0"/>
        <v>0</v>
      </c>
    </row>
    <row r="44" spans="1:5" x14ac:dyDescent="0.25">
      <c r="A44" s="72">
        <v>350</v>
      </c>
      <c r="B44" s="93" t="s">
        <v>27</v>
      </c>
      <c r="C44" s="74">
        <v>117555</v>
      </c>
      <c r="D44" s="157"/>
      <c r="E44" s="158">
        <f t="shared" si="0"/>
        <v>0</v>
      </c>
    </row>
    <row r="45" spans="1:5" x14ac:dyDescent="0.25">
      <c r="A45" s="72">
        <v>351</v>
      </c>
      <c r="B45" s="93" t="s">
        <v>28</v>
      </c>
      <c r="C45" s="74">
        <v>5426941</v>
      </c>
      <c r="D45" s="157">
        <v>2.0299999999999999E-2</v>
      </c>
      <c r="E45" s="158">
        <f t="shared" si="0"/>
        <v>156069.77825833333</v>
      </c>
    </row>
    <row r="46" spans="1:5" x14ac:dyDescent="0.25">
      <c r="A46" s="95">
        <v>352</v>
      </c>
      <c r="B46" s="93" t="s">
        <v>63</v>
      </c>
      <c r="C46" s="74">
        <v>0</v>
      </c>
      <c r="D46" s="157"/>
      <c r="E46" s="158">
        <f t="shared" si="0"/>
        <v>0</v>
      </c>
    </row>
    <row r="47" spans="1:5" x14ac:dyDescent="0.25">
      <c r="A47" s="72">
        <v>352.1</v>
      </c>
      <c r="B47" s="93" t="s">
        <v>64</v>
      </c>
      <c r="C47" s="74">
        <v>8575955</v>
      </c>
      <c r="D47" s="157">
        <v>1.6400000000000001E-2</v>
      </c>
      <c r="E47" s="158">
        <f t="shared" si="0"/>
        <v>199248.02116666667</v>
      </c>
    </row>
    <row r="48" spans="1:5" x14ac:dyDescent="0.25">
      <c r="A48" s="72">
        <v>352.2</v>
      </c>
      <c r="B48" s="93" t="s">
        <v>65</v>
      </c>
      <c r="C48" s="74">
        <v>61581246</v>
      </c>
      <c r="D48" s="157">
        <v>1.5800000000000002E-2</v>
      </c>
      <c r="E48" s="158">
        <f t="shared" si="0"/>
        <v>1378393.5563000003</v>
      </c>
    </row>
    <row r="49" spans="1:5" x14ac:dyDescent="0.25">
      <c r="A49" s="72">
        <v>352.3</v>
      </c>
      <c r="B49" s="93" t="s">
        <v>66</v>
      </c>
      <c r="C49" s="74">
        <v>0</v>
      </c>
      <c r="D49" s="157"/>
      <c r="E49" s="158">
        <f t="shared" si="0"/>
        <v>0</v>
      </c>
    </row>
    <row r="50" spans="1:5" x14ac:dyDescent="0.25">
      <c r="A50" s="72">
        <v>353</v>
      </c>
      <c r="B50" s="94" t="s">
        <v>67</v>
      </c>
      <c r="C50" s="74">
        <v>3874150</v>
      </c>
      <c r="D50" s="157">
        <v>2.87E-2</v>
      </c>
      <c r="E50" s="158">
        <f t="shared" si="0"/>
        <v>157516.48208333337</v>
      </c>
    </row>
    <row r="51" spans="1:5" x14ac:dyDescent="0.25">
      <c r="A51" s="72">
        <v>354</v>
      </c>
      <c r="B51" s="94" t="s">
        <v>68</v>
      </c>
      <c r="C51" s="74">
        <v>582365</v>
      </c>
      <c r="D51" s="157">
        <v>3.3799999999999997E-2</v>
      </c>
      <c r="E51" s="158">
        <f t="shared" si="0"/>
        <v>27885.577416666667</v>
      </c>
    </row>
    <row r="52" spans="1:5" x14ac:dyDescent="0.25">
      <c r="A52" s="72">
        <v>355</v>
      </c>
      <c r="B52" s="94" t="s">
        <v>69</v>
      </c>
      <c r="C52" s="74">
        <v>0</v>
      </c>
      <c r="D52" s="157">
        <v>3.3799999999999997E-2</v>
      </c>
      <c r="E52" s="158">
        <f t="shared" si="0"/>
        <v>0</v>
      </c>
    </row>
    <row r="53" spans="1:5" x14ac:dyDescent="0.25">
      <c r="A53" s="72">
        <v>356</v>
      </c>
      <c r="B53" s="94" t="s">
        <v>70</v>
      </c>
      <c r="C53" s="74">
        <v>392952</v>
      </c>
      <c r="D53" s="157">
        <v>3.15E-2</v>
      </c>
      <c r="E53" s="158">
        <f t="shared" si="0"/>
        <v>17535.483</v>
      </c>
    </row>
    <row r="54" spans="1:5" x14ac:dyDescent="0.25">
      <c r="A54" s="161"/>
      <c r="B54" s="162" t="s">
        <v>35</v>
      </c>
      <c r="C54" s="166"/>
      <c r="D54" s="165"/>
      <c r="E54" s="158">
        <f t="shared" si="0"/>
        <v>0</v>
      </c>
    </row>
    <row r="55" spans="1:5" x14ac:dyDescent="0.25">
      <c r="A55" s="72">
        <v>360</v>
      </c>
      <c r="B55" s="69" t="s">
        <v>27</v>
      </c>
      <c r="C55" s="74">
        <v>182430</v>
      </c>
      <c r="D55" s="157"/>
      <c r="E55" s="158">
        <f t="shared" si="0"/>
        <v>0</v>
      </c>
    </row>
    <row r="56" spans="1:5" x14ac:dyDescent="0.25">
      <c r="A56" s="72">
        <v>361</v>
      </c>
      <c r="B56" s="93" t="s">
        <v>28</v>
      </c>
      <c r="C56" s="74">
        <v>4918396</v>
      </c>
      <c r="D56" s="157">
        <v>2.1700000000000001E-2</v>
      </c>
      <c r="E56" s="158">
        <f t="shared" si="0"/>
        <v>151199.69036666668</v>
      </c>
    </row>
    <row r="57" spans="1:5" x14ac:dyDescent="0.25">
      <c r="A57" s="72">
        <v>362</v>
      </c>
      <c r="B57" s="93" t="s">
        <v>71</v>
      </c>
      <c r="C57" s="74">
        <v>741251</v>
      </c>
      <c r="D57" s="157">
        <v>2.87E-2</v>
      </c>
      <c r="E57" s="158">
        <f t="shared" si="0"/>
        <v>30138.030241666671</v>
      </c>
    </row>
    <row r="58" spans="1:5" x14ac:dyDescent="0.25">
      <c r="A58" s="72">
        <v>363</v>
      </c>
      <c r="B58" s="93" t="s">
        <v>41</v>
      </c>
      <c r="C58" s="74">
        <v>6682613</v>
      </c>
      <c r="D58" s="157">
        <v>4.3099999999999999E-2</v>
      </c>
      <c r="E58" s="158">
        <f t="shared" si="0"/>
        <v>408029.21209166665</v>
      </c>
    </row>
    <row r="59" spans="1:5" x14ac:dyDescent="0.25">
      <c r="A59" s="72">
        <v>364</v>
      </c>
      <c r="B59" s="93" t="s">
        <v>42</v>
      </c>
      <c r="C59" s="74">
        <v>0</v>
      </c>
      <c r="D59" s="157">
        <v>4.3099999999999999E-2</v>
      </c>
      <c r="E59" s="158">
        <f t="shared" si="0"/>
        <v>0</v>
      </c>
    </row>
    <row r="60" spans="1:5" x14ac:dyDescent="0.25">
      <c r="A60" s="72">
        <v>365</v>
      </c>
      <c r="B60" s="93" t="s">
        <v>44</v>
      </c>
      <c r="C60" s="74">
        <v>1542362</v>
      </c>
      <c r="D60" s="157">
        <v>4.3099999999999999E-2</v>
      </c>
      <c r="E60" s="158">
        <f t="shared" si="0"/>
        <v>94174.053116666662</v>
      </c>
    </row>
    <row r="61" spans="1:5" x14ac:dyDescent="0.25">
      <c r="A61" s="161"/>
      <c r="B61" s="162" t="s">
        <v>72</v>
      </c>
      <c r="C61" s="166"/>
      <c r="D61" s="165"/>
      <c r="E61" s="158">
        <f t="shared" si="0"/>
        <v>0</v>
      </c>
    </row>
    <row r="62" spans="1:5" x14ac:dyDescent="0.25">
      <c r="A62" s="72">
        <v>370</v>
      </c>
      <c r="B62" s="69" t="s">
        <v>27</v>
      </c>
      <c r="C62" s="74">
        <v>1078562</v>
      </c>
      <c r="D62" s="157"/>
      <c r="E62" s="158">
        <f t="shared" si="0"/>
        <v>0</v>
      </c>
    </row>
    <row r="63" spans="1:5" x14ac:dyDescent="0.25">
      <c r="A63" s="72">
        <v>370.1</v>
      </c>
      <c r="B63" s="69" t="s">
        <v>73</v>
      </c>
      <c r="C63" s="74">
        <v>0</v>
      </c>
      <c r="D63" s="157"/>
      <c r="E63" s="158">
        <f t="shared" si="0"/>
        <v>0</v>
      </c>
    </row>
    <row r="64" spans="1:5" x14ac:dyDescent="0.25">
      <c r="A64" s="72">
        <v>370.2</v>
      </c>
      <c r="B64" s="69" t="s">
        <v>74</v>
      </c>
      <c r="C64" s="74">
        <v>0</v>
      </c>
      <c r="D64" s="157"/>
      <c r="E64" s="158">
        <f t="shared" si="0"/>
        <v>0</v>
      </c>
    </row>
    <row r="65" spans="1:5" x14ac:dyDescent="0.25">
      <c r="A65" s="72">
        <v>371</v>
      </c>
      <c r="B65" s="93" t="s">
        <v>28</v>
      </c>
      <c r="C65" s="74">
        <v>14013322</v>
      </c>
      <c r="D65" s="157">
        <v>1.43E-2</v>
      </c>
      <c r="E65" s="158">
        <f t="shared" si="0"/>
        <v>283886.5481833333</v>
      </c>
    </row>
    <row r="66" spans="1:5" x14ac:dyDescent="0.25">
      <c r="A66" s="72">
        <v>372</v>
      </c>
      <c r="B66" s="93" t="s">
        <v>75</v>
      </c>
      <c r="C66" s="74">
        <v>19038129</v>
      </c>
      <c r="D66" s="157">
        <v>3.9699999999999999E-2</v>
      </c>
      <c r="E66" s="158">
        <f t="shared" si="0"/>
        <v>1070736.1051750001</v>
      </c>
    </row>
    <row r="67" spans="1:5" x14ac:dyDescent="0.25">
      <c r="A67" s="72">
        <v>373</v>
      </c>
      <c r="B67" s="93" t="s">
        <v>76</v>
      </c>
      <c r="C67" s="74">
        <v>11909627</v>
      </c>
      <c r="D67" s="157">
        <v>1.6E-2</v>
      </c>
      <c r="E67" s="158">
        <f t="shared" si="0"/>
        <v>269951.54533333337</v>
      </c>
    </row>
    <row r="68" spans="1:5" x14ac:dyDescent="0.25">
      <c r="A68" s="72">
        <v>374</v>
      </c>
      <c r="B68" s="93" t="s">
        <v>77</v>
      </c>
      <c r="C68" s="74">
        <v>527127</v>
      </c>
      <c r="D68" s="157">
        <v>3.04E-2</v>
      </c>
      <c r="E68" s="158">
        <f t="shared" si="0"/>
        <v>22701.602800000001</v>
      </c>
    </row>
    <row r="69" spans="1:5" x14ac:dyDescent="0.25">
      <c r="A69" s="72">
        <v>375</v>
      </c>
      <c r="B69" s="93" t="s">
        <v>78</v>
      </c>
      <c r="C69" s="74">
        <v>0</v>
      </c>
      <c r="D69" s="157"/>
      <c r="E69" s="158">
        <f t="shared" ref="E69:E97" si="1">C69*(D69*(17/12))</f>
        <v>0</v>
      </c>
    </row>
    <row r="70" spans="1:5" x14ac:dyDescent="0.25">
      <c r="A70" s="161"/>
      <c r="B70" s="162" t="s">
        <v>79</v>
      </c>
      <c r="C70" s="166"/>
      <c r="D70" s="165"/>
      <c r="E70" s="158">
        <f t="shared" si="1"/>
        <v>0</v>
      </c>
    </row>
    <row r="71" spans="1:5" x14ac:dyDescent="0.25">
      <c r="A71" s="72">
        <v>389</v>
      </c>
      <c r="B71" s="93" t="s">
        <v>80</v>
      </c>
      <c r="C71" s="74">
        <v>1085044</v>
      </c>
      <c r="D71" s="157"/>
      <c r="E71" s="158">
        <f t="shared" si="1"/>
        <v>0</v>
      </c>
    </row>
    <row r="72" spans="1:5" x14ac:dyDescent="0.25">
      <c r="A72" s="72">
        <v>390</v>
      </c>
      <c r="B72" s="92" t="s">
        <v>81</v>
      </c>
      <c r="C72" s="74">
        <v>46912482</v>
      </c>
      <c r="D72" s="157">
        <v>3.1099999999999999E-2</v>
      </c>
      <c r="E72" s="158">
        <f t="shared" si="1"/>
        <v>2066885.7694499998</v>
      </c>
    </row>
    <row r="73" spans="1:5" x14ac:dyDescent="0.25">
      <c r="A73" s="72">
        <v>390.1</v>
      </c>
      <c r="B73" s="93" t="s">
        <v>82</v>
      </c>
      <c r="C73" s="74">
        <v>13374929</v>
      </c>
      <c r="D73" s="157">
        <v>2.0899999999999998E-2</v>
      </c>
      <c r="E73" s="158">
        <f t="shared" si="1"/>
        <v>396009.35614166665</v>
      </c>
    </row>
    <row r="74" spans="1:5" x14ac:dyDescent="0.25">
      <c r="A74" s="72">
        <v>390.2</v>
      </c>
      <c r="B74" s="93" t="s">
        <v>83</v>
      </c>
      <c r="C74" s="74">
        <v>1923449</v>
      </c>
      <c r="D74" s="157">
        <v>3.7199999999999997E-2</v>
      </c>
      <c r="E74" s="158">
        <f t="shared" si="1"/>
        <v>101365.76229999999</v>
      </c>
    </row>
    <row r="75" spans="1:5" x14ac:dyDescent="0.25">
      <c r="A75" s="72">
        <v>390.3</v>
      </c>
      <c r="B75" s="93" t="s">
        <v>84</v>
      </c>
      <c r="C75" s="74">
        <v>4740588</v>
      </c>
      <c r="D75" s="157">
        <v>3.7199999999999997E-2</v>
      </c>
      <c r="E75" s="158">
        <f t="shared" si="1"/>
        <v>249828.98759999999</v>
      </c>
    </row>
    <row r="76" spans="1:5" x14ac:dyDescent="0.25">
      <c r="A76" s="72">
        <v>390.9</v>
      </c>
      <c r="B76" s="93" t="s">
        <v>85</v>
      </c>
      <c r="C76" s="74">
        <v>233857</v>
      </c>
      <c r="D76" s="157">
        <v>2.75E-2</v>
      </c>
      <c r="E76" s="158">
        <f t="shared" si="1"/>
        <v>9110.6789583333339</v>
      </c>
    </row>
    <row r="77" spans="1:5" x14ac:dyDescent="0.25">
      <c r="A77" s="72">
        <v>391</v>
      </c>
      <c r="B77" s="93" t="s">
        <v>86</v>
      </c>
      <c r="C77" s="74">
        <v>2658746</v>
      </c>
      <c r="D77" s="157">
        <v>3.49E-2</v>
      </c>
      <c r="E77" s="158">
        <f t="shared" si="1"/>
        <v>131452.83348333335</v>
      </c>
    </row>
    <row r="78" spans="1:5" x14ac:dyDescent="0.25">
      <c r="A78" s="72">
        <v>391.1</v>
      </c>
      <c r="B78" s="93" t="s">
        <v>87</v>
      </c>
      <c r="C78" s="74">
        <v>7427097</v>
      </c>
      <c r="D78" s="157">
        <v>0.19059999999999999</v>
      </c>
      <c r="E78" s="158">
        <f t="shared" si="1"/>
        <v>2005439.9749500002</v>
      </c>
    </row>
    <row r="79" spans="1:5" x14ac:dyDescent="0.25">
      <c r="A79" s="72">
        <v>391.2</v>
      </c>
      <c r="B79" s="93" t="s">
        <v>88</v>
      </c>
      <c r="C79" s="74">
        <v>3151674</v>
      </c>
      <c r="D79" s="157">
        <v>1.06E-2</v>
      </c>
      <c r="E79" s="158">
        <f t="shared" si="1"/>
        <v>47327.637900000002</v>
      </c>
    </row>
    <row r="80" spans="1:5" x14ac:dyDescent="0.25">
      <c r="A80" s="72">
        <v>391.25</v>
      </c>
      <c r="B80" s="93" t="s">
        <v>89</v>
      </c>
      <c r="C80" s="74">
        <v>78649142</v>
      </c>
      <c r="D80" s="157">
        <v>0.05</v>
      </c>
      <c r="E80" s="158">
        <f t="shared" si="1"/>
        <v>5570980.8916666675</v>
      </c>
    </row>
    <row r="81" spans="1:5" x14ac:dyDescent="0.25">
      <c r="A81" s="72">
        <v>391.26</v>
      </c>
      <c r="B81" s="93" t="s">
        <v>90</v>
      </c>
      <c r="C81" s="74">
        <v>0</v>
      </c>
      <c r="D81" s="157">
        <v>0.1</v>
      </c>
      <c r="E81" s="158">
        <f t="shared" si="1"/>
        <v>0</v>
      </c>
    </row>
    <row r="82" spans="1:5" x14ac:dyDescent="0.25">
      <c r="A82" s="72">
        <v>391.3</v>
      </c>
      <c r="B82" s="93" t="s">
        <v>91</v>
      </c>
      <c r="C82" s="74">
        <v>35070</v>
      </c>
      <c r="D82" s="157">
        <v>0.1046</v>
      </c>
      <c r="E82" s="158">
        <f t="shared" si="1"/>
        <v>5196.7894999999999</v>
      </c>
    </row>
    <row r="83" spans="1:5" x14ac:dyDescent="0.25">
      <c r="A83" s="72">
        <v>391.4</v>
      </c>
      <c r="B83" s="93" t="s">
        <v>92</v>
      </c>
      <c r="C83" s="74">
        <v>46360756</v>
      </c>
      <c r="D83" s="157">
        <v>0.05</v>
      </c>
      <c r="E83" s="158">
        <f t="shared" si="1"/>
        <v>3283886.8833333338</v>
      </c>
    </row>
    <row r="84" spans="1:5" x14ac:dyDescent="0.25">
      <c r="A84" s="72">
        <v>392</v>
      </c>
      <c r="B84" s="93" t="s">
        <v>93</v>
      </c>
      <c r="C84" s="74">
        <v>2662527</v>
      </c>
      <c r="D84" s="157">
        <v>3.4500000000000003E-2</v>
      </c>
      <c r="E84" s="158">
        <f t="shared" si="1"/>
        <v>130131.00712500002</v>
      </c>
    </row>
    <row r="85" spans="1:5" x14ac:dyDescent="0.25">
      <c r="A85" s="72">
        <v>392.1</v>
      </c>
      <c r="B85" s="93" t="s">
        <v>94</v>
      </c>
      <c r="C85" s="74">
        <v>27828429</v>
      </c>
      <c r="D85" s="157">
        <v>5.57E-2</v>
      </c>
      <c r="E85" s="158">
        <f t="shared" si="1"/>
        <v>2195894.9516750001</v>
      </c>
    </row>
    <row r="86" spans="1:5" x14ac:dyDescent="0.25">
      <c r="A86" s="72">
        <v>392.2</v>
      </c>
      <c r="B86" s="93" t="s">
        <v>95</v>
      </c>
      <c r="C86" s="74">
        <v>27234688</v>
      </c>
      <c r="D86" s="157">
        <v>3.4500000000000003E-2</v>
      </c>
      <c r="E86" s="158">
        <f t="shared" si="1"/>
        <v>1331095.3760000002</v>
      </c>
    </row>
    <row r="87" spans="1:5" x14ac:dyDescent="0.25">
      <c r="A87" s="72">
        <v>392.3</v>
      </c>
      <c r="B87" s="93" t="s">
        <v>96</v>
      </c>
      <c r="C87" s="74">
        <v>1174602</v>
      </c>
      <c r="D87" s="157">
        <v>3.4500000000000003E-2</v>
      </c>
      <c r="E87" s="158">
        <f t="shared" si="1"/>
        <v>57408.672750000012</v>
      </c>
    </row>
    <row r="88" spans="1:5" x14ac:dyDescent="0.25">
      <c r="A88" s="72">
        <v>392.4</v>
      </c>
      <c r="B88" s="93" t="s">
        <v>97</v>
      </c>
      <c r="C88" s="74">
        <v>19064053</v>
      </c>
      <c r="D88" s="157">
        <v>6.1499999999999999E-2</v>
      </c>
      <c r="E88" s="158">
        <f t="shared" si="1"/>
        <v>1660955.6176250002</v>
      </c>
    </row>
    <row r="89" spans="1:5" x14ac:dyDescent="0.25">
      <c r="A89" s="72">
        <v>393</v>
      </c>
      <c r="B89" s="93" t="s">
        <v>98</v>
      </c>
      <c r="C89" s="74">
        <v>821646</v>
      </c>
      <c r="D89" s="157">
        <v>3.8800000000000001E-2</v>
      </c>
      <c r="E89" s="158">
        <f t="shared" si="1"/>
        <v>45163.141800000005</v>
      </c>
    </row>
    <row r="90" spans="1:5" x14ac:dyDescent="0.25">
      <c r="A90" s="72">
        <v>394</v>
      </c>
      <c r="B90" s="93" t="s">
        <v>99</v>
      </c>
      <c r="C90" s="74">
        <v>15842157</v>
      </c>
      <c r="D90" s="157">
        <v>3.73E-2</v>
      </c>
      <c r="E90" s="158">
        <f t="shared" si="1"/>
        <v>837125.97947500006</v>
      </c>
    </row>
    <row r="91" spans="1:5" x14ac:dyDescent="0.25">
      <c r="A91" s="72">
        <v>395</v>
      </c>
      <c r="B91" s="93" t="s">
        <v>100</v>
      </c>
      <c r="C91" s="74">
        <v>2217847</v>
      </c>
      <c r="D91" s="157">
        <v>3.9E-2</v>
      </c>
      <c r="E91" s="158">
        <f t="shared" si="1"/>
        <v>122536.04674999999</v>
      </c>
    </row>
    <row r="92" spans="1:5" x14ac:dyDescent="0.25">
      <c r="A92" s="72">
        <v>396</v>
      </c>
      <c r="B92" s="93" t="s">
        <v>101</v>
      </c>
      <c r="C92" s="74">
        <v>2556025</v>
      </c>
      <c r="D92" s="157">
        <v>3.7900000000000003E-2</v>
      </c>
      <c r="E92" s="158">
        <f t="shared" si="1"/>
        <v>137237.24229166668</v>
      </c>
    </row>
    <row r="93" spans="1:5" x14ac:dyDescent="0.25">
      <c r="A93" s="72">
        <v>397</v>
      </c>
      <c r="B93" s="93" t="s">
        <v>102</v>
      </c>
      <c r="C93" s="74">
        <v>985726</v>
      </c>
      <c r="D93" s="157">
        <v>8.9399999999999993E-2</v>
      </c>
      <c r="E93" s="158">
        <f t="shared" si="1"/>
        <v>124842.19789999998</v>
      </c>
    </row>
    <row r="94" spans="1:5" x14ac:dyDescent="0.25">
      <c r="A94" s="72">
        <v>397.1</v>
      </c>
      <c r="B94" s="93" t="s">
        <v>103</v>
      </c>
      <c r="C94" s="74">
        <v>16724289</v>
      </c>
      <c r="D94" s="157">
        <v>5.7599999999999998E-2</v>
      </c>
      <c r="E94" s="158">
        <f t="shared" si="1"/>
        <v>1364701.9824000001</v>
      </c>
    </row>
    <row r="95" spans="1:5" x14ac:dyDescent="0.25">
      <c r="A95" s="72">
        <v>397.2</v>
      </c>
      <c r="B95" s="93" t="s">
        <v>104</v>
      </c>
      <c r="C95" s="74">
        <v>141879</v>
      </c>
      <c r="D95" s="157">
        <v>8.9399999999999993E-2</v>
      </c>
      <c r="E95" s="158">
        <f t="shared" si="1"/>
        <v>17968.975349999997</v>
      </c>
    </row>
    <row r="96" spans="1:5" x14ac:dyDescent="0.25">
      <c r="A96" s="72">
        <v>398</v>
      </c>
      <c r="B96" s="93" t="s">
        <v>105</v>
      </c>
      <c r="C96" s="74">
        <v>6238910</v>
      </c>
      <c r="D96" s="157">
        <v>6.4799999999999996E-2</v>
      </c>
      <c r="E96" s="158">
        <f t="shared" si="1"/>
        <v>572731.93800000008</v>
      </c>
    </row>
    <row r="97" spans="1:5" x14ac:dyDescent="0.25">
      <c r="A97" s="72">
        <v>399</v>
      </c>
      <c r="B97" s="93" t="s">
        <v>106</v>
      </c>
      <c r="C97" s="74">
        <v>1324741</v>
      </c>
      <c r="D97" s="157">
        <v>2.4299999999999999E-2</v>
      </c>
      <c r="E97" s="158">
        <f t="shared" si="1"/>
        <v>45604.208924999999</v>
      </c>
    </row>
    <row r="98" spans="1:5" x14ac:dyDescent="0.25">
      <c r="A98" s="163"/>
      <c r="B98" s="163"/>
      <c r="C98" s="166"/>
      <c r="D98" s="164"/>
    </row>
    <row r="99" spans="1:5" x14ac:dyDescent="0.25">
      <c r="A99" s="65"/>
      <c r="B99" s="71" t="s">
        <v>154</v>
      </c>
      <c r="C99" s="168">
        <f>SUM(C4:C97)</f>
        <v>4148604106</v>
      </c>
      <c r="D99" s="133"/>
      <c r="E99" s="158">
        <f>SUM(E4:E97)</f>
        <v>117904632.83296669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0649-1509-4E2D-A791-DED3AAF2578A}">
  <dimension ref="A1:R750"/>
  <sheetViews>
    <sheetView workbookViewId="0">
      <selection activeCell="I17" sqref="I17"/>
    </sheetView>
  </sheetViews>
  <sheetFormatPr defaultRowHeight="15" x14ac:dyDescent="0.25"/>
  <cols>
    <col min="2" max="2" width="13.5703125" bestFit="1" customWidth="1"/>
    <col min="3" max="3" width="41.7109375" bestFit="1" customWidth="1"/>
    <col min="4" max="5" width="12.85546875" bestFit="1" customWidth="1"/>
  </cols>
  <sheetData>
    <row r="1" spans="1:6" x14ac:dyDescent="0.25">
      <c r="A1" s="1"/>
      <c r="B1" s="1"/>
      <c r="C1" s="24" t="s">
        <v>2</v>
      </c>
      <c r="D1" s="1"/>
      <c r="E1" s="2">
        <v>0</v>
      </c>
      <c r="F1" s="1"/>
    </row>
    <row r="2" spans="1:6" x14ac:dyDescent="0.25">
      <c r="A2" s="4" t="s">
        <v>3</v>
      </c>
      <c r="B2" s="1"/>
      <c r="C2" s="1"/>
      <c r="D2" s="1"/>
      <c r="E2" s="1"/>
      <c r="F2" s="1"/>
    </row>
    <row r="3" spans="1:6" ht="26.25" x14ac:dyDescent="0.25">
      <c r="A3" s="4"/>
      <c r="B3" s="1"/>
      <c r="C3" s="1"/>
      <c r="D3" s="3" t="s">
        <v>4</v>
      </c>
      <c r="E3" s="3" t="s">
        <v>5</v>
      </c>
      <c r="F3" s="11" t="s">
        <v>6</v>
      </c>
    </row>
    <row r="4" spans="1:6" x14ac:dyDescent="0.25">
      <c r="A4" s="28"/>
      <c r="B4" s="28" t="s">
        <v>13</v>
      </c>
      <c r="C4" s="28" t="s">
        <v>14</v>
      </c>
      <c r="D4" s="29" t="s">
        <v>15</v>
      </c>
      <c r="E4" s="30" t="s">
        <v>16</v>
      </c>
      <c r="F4" s="30" t="s">
        <v>17</v>
      </c>
    </row>
    <row r="5" spans="1:6" x14ac:dyDescent="0.25">
      <c r="A5" s="1"/>
      <c r="B5" s="5"/>
      <c r="C5" s="4" t="s">
        <v>22</v>
      </c>
      <c r="D5" s="22"/>
      <c r="E5" s="22"/>
      <c r="F5" s="22"/>
    </row>
    <row r="6" spans="1:6" x14ac:dyDescent="0.25">
      <c r="A6" s="1"/>
      <c r="B6" s="5">
        <v>301</v>
      </c>
      <c r="C6" s="17" t="s">
        <v>23</v>
      </c>
      <c r="D6" s="6">
        <v>474662</v>
      </c>
      <c r="E6" s="6">
        <v>201420</v>
      </c>
      <c r="F6" s="6">
        <v>84079</v>
      </c>
    </row>
    <row r="7" spans="1:6" x14ac:dyDescent="0.25">
      <c r="A7" s="1"/>
      <c r="B7" s="5">
        <v>302</v>
      </c>
      <c r="C7" s="18" t="s">
        <v>24</v>
      </c>
      <c r="D7" s="6">
        <v>49260</v>
      </c>
      <c r="E7" s="6">
        <v>43698</v>
      </c>
      <c r="F7" s="6">
        <v>5562</v>
      </c>
    </row>
    <row r="8" spans="1:6" x14ac:dyDescent="0.25">
      <c r="A8" s="1"/>
      <c r="B8" s="5">
        <v>303</v>
      </c>
      <c r="C8" s="18" t="s">
        <v>25</v>
      </c>
      <c r="D8" s="6">
        <v>1178950</v>
      </c>
      <c r="E8" s="6">
        <v>1147048</v>
      </c>
      <c r="F8" s="6">
        <v>0</v>
      </c>
    </row>
    <row r="9" spans="1:6" x14ac:dyDescent="0.25">
      <c r="A9" s="1"/>
      <c r="B9" s="5"/>
      <c r="C9" s="4" t="s">
        <v>26</v>
      </c>
      <c r="D9" s="23"/>
      <c r="E9" s="23"/>
      <c r="F9" s="23"/>
    </row>
    <row r="10" spans="1:6" x14ac:dyDescent="0.25">
      <c r="A10" s="1"/>
      <c r="B10" s="5">
        <v>310</v>
      </c>
      <c r="C10" s="18" t="s">
        <v>27</v>
      </c>
      <c r="D10" s="6">
        <v>3688858</v>
      </c>
      <c r="E10" s="6">
        <v>3688858</v>
      </c>
      <c r="F10" s="6">
        <v>0</v>
      </c>
    </row>
    <row r="11" spans="1:6" x14ac:dyDescent="0.25">
      <c r="A11" s="1"/>
      <c r="B11" s="5">
        <v>311</v>
      </c>
      <c r="C11" s="18" t="s">
        <v>28</v>
      </c>
      <c r="D11" s="6">
        <v>37658273</v>
      </c>
      <c r="E11" s="6">
        <v>37658273</v>
      </c>
      <c r="F11" s="6">
        <v>0</v>
      </c>
    </row>
    <row r="12" spans="1:6" x14ac:dyDescent="0.25">
      <c r="A12" s="1"/>
      <c r="B12" s="5">
        <v>312</v>
      </c>
      <c r="C12" s="18" t="s">
        <v>29</v>
      </c>
      <c r="D12" s="6">
        <v>168617</v>
      </c>
      <c r="E12" s="6">
        <v>168617</v>
      </c>
      <c r="F12" s="6">
        <v>0</v>
      </c>
    </row>
    <row r="13" spans="1:6" x14ac:dyDescent="0.25">
      <c r="A13" s="1"/>
      <c r="B13" s="5">
        <v>313</v>
      </c>
      <c r="C13" s="18" t="s">
        <v>30</v>
      </c>
      <c r="D13" s="6">
        <v>8084308</v>
      </c>
      <c r="E13" s="6">
        <v>8084308</v>
      </c>
      <c r="F13" s="6">
        <v>0</v>
      </c>
    </row>
    <row r="14" spans="1:6" x14ac:dyDescent="0.25">
      <c r="A14" s="1"/>
      <c r="B14" s="5">
        <v>314</v>
      </c>
      <c r="C14" s="18" t="s">
        <v>31</v>
      </c>
      <c r="D14" s="6">
        <v>11457047</v>
      </c>
      <c r="E14" s="6">
        <v>11457047</v>
      </c>
      <c r="F14" s="6">
        <v>0</v>
      </c>
    </row>
    <row r="15" spans="1:6" x14ac:dyDescent="0.25">
      <c r="A15" s="1"/>
      <c r="B15" s="5">
        <v>315</v>
      </c>
      <c r="C15" s="18" t="s">
        <v>32</v>
      </c>
      <c r="D15" s="6">
        <v>1804</v>
      </c>
      <c r="E15" s="6">
        <v>1804</v>
      </c>
      <c r="F15" s="6">
        <v>0</v>
      </c>
    </row>
    <row r="16" spans="1:6" x14ac:dyDescent="0.25">
      <c r="A16" s="1"/>
      <c r="B16" s="5">
        <v>316</v>
      </c>
      <c r="C16" s="18" t="s">
        <v>33</v>
      </c>
      <c r="D16" s="6">
        <v>22640158</v>
      </c>
      <c r="E16" s="6">
        <v>22640158</v>
      </c>
      <c r="F16" s="6">
        <v>0</v>
      </c>
    </row>
    <row r="17" spans="2:6" x14ac:dyDescent="0.25">
      <c r="B17" s="5">
        <v>317</v>
      </c>
      <c r="C17" s="19" t="s">
        <v>34</v>
      </c>
      <c r="D17" s="6">
        <v>419067</v>
      </c>
      <c r="E17" s="6">
        <v>419067</v>
      </c>
      <c r="F17" s="6">
        <v>0</v>
      </c>
    </row>
    <row r="18" spans="2:6" x14ac:dyDescent="0.25">
      <c r="B18" s="5"/>
      <c r="C18" s="4" t="s">
        <v>35</v>
      </c>
      <c r="D18" s="23"/>
      <c r="E18" s="23"/>
      <c r="F18" s="23"/>
    </row>
    <row r="19" spans="2:6" x14ac:dyDescent="0.25">
      <c r="B19" s="5">
        <v>320</v>
      </c>
      <c r="C19" s="18" t="s">
        <v>36</v>
      </c>
      <c r="D19" s="6">
        <v>519675</v>
      </c>
      <c r="E19" s="6">
        <v>519675</v>
      </c>
      <c r="F19" s="6">
        <v>0</v>
      </c>
    </row>
    <row r="20" spans="2:6" x14ac:dyDescent="0.25">
      <c r="B20" s="5">
        <v>321</v>
      </c>
      <c r="C20" s="18" t="s">
        <v>37</v>
      </c>
      <c r="D20" s="6">
        <v>42730603</v>
      </c>
      <c r="E20" s="6">
        <v>42730603</v>
      </c>
      <c r="F20" s="6">
        <v>0</v>
      </c>
    </row>
    <row r="21" spans="2:6" x14ac:dyDescent="0.25">
      <c r="B21" s="5">
        <v>322</v>
      </c>
      <c r="C21" s="18" t="s">
        <v>38</v>
      </c>
      <c r="D21" s="6">
        <v>0</v>
      </c>
      <c r="E21" s="6">
        <v>0</v>
      </c>
      <c r="F21" s="6">
        <v>0</v>
      </c>
    </row>
    <row r="22" spans="2:6" x14ac:dyDescent="0.25">
      <c r="B22" s="5">
        <v>323</v>
      </c>
      <c r="C22" s="18" t="s">
        <v>39</v>
      </c>
      <c r="D22" s="6">
        <v>18275402</v>
      </c>
      <c r="E22" s="6">
        <v>18275402</v>
      </c>
      <c r="F22" s="6">
        <v>0</v>
      </c>
    </row>
    <row r="23" spans="2:6" x14ac:dyDescent="0.25">
      <c r="B23" s="5">
        <v>324</v>
      </c>
      <c r="C23" s="18" t="s">
        <v>40</v>
      </c>
      <c r="D23" s="6">
        <v>233985</v>
      </c>
      <c r="E23" s="6">
        <v>233985</v>
      </c>
      <c r="F23" s="6">
        <v>0</v>
      </c>
    </row>
    <row r="24" spans="2:6" x14ac:dyDescent="0.25">
      <c r="B24" s="5">
        <v>325</v>
      </c>
      <c r="C24" s="18" t="s">
        <v>41</v>
      </c>
      <c r="D24" s="6">
        <v>99029633</v>
      </c>
      <c r="E24" s="6">
        <v>99029633</v>
      </c>
      <c r="F24" s="6">
        <v>0</v>
      </c>
    </row>
    <row r="25" spans="2:6" x14ac:dyDescent="0.25">
      <c r="B25" s="5">
        <v>326</v>
      </c>
      <c r="C25" s="18" t="s">
        <v>42</v>
      </c>
      <c r="D25" s="6">
        <v>2445970</v>
      </c>
      <c r="E25" s="6">
        <v>2445970</v>
      </c>
      <c r="F25" s="6">
        <v>0</v>
      </c>
    </row>
    <row r="26" spans="2:6" x14ac:dyDescent="0.25">
      <c r="B26" s="5">
        <v>327</v>
      </c>
      <c r="C26" s="18" t="s">
        <v>43</v>
      </c>
      <c r="D26" s="6">
        <v>597596</v>
      </c>
      <c r="E26" s="6">
        <v>597596</v>
      </c>
      <c r="F26" s="6">
        <v>0</v>
      </c>
    </row>
    <row r="27" spans="2:6" x14ac:dyDescent="0.25">
      <c r="B27" s="5">
        <v>328</v>
      </c>
      <c r="C27" s="18" t="s">
        <v>44</v>
      </c>
      <c r="D27" s="6">
        <v>19445954</v>
      </c>
      <c r="E27" s="6">
        <v>19445954</v>
      </c>
      <c r="F27" s="6">
        <v>0</v>
      </c>
    </row>
    <row r="28" spans="2:6" x14ac:dyDescent="0.25">
      <c r="B28" s="5"/>
      <c r="C28" s="4" t="s">
        <v>45</v>
      </c>
      <c r="D28" s="23"/>
      <c r="E28" s="23"/>
      <c r="F28" s="23"/>
    </row>
    <row r="29" spans="2:6" x14ac:dyDescent="0.25">
      <c r="B29" s="5">
        <v>330</v>
      </c>
      <c r="C29" s="18" t="s">
        <v>46</v>
      </c>
      <c r="D29" s="6">
        <v>3359621</v>
      </c>
      <c r="E29" s="6">
        <v>3359621</v>
      </c>
      <c r="F29" s="6">
        <v>0</v>
      </c>
    </row>
    <row r="30" spans="2:6" x14ac:dyDescent="0.25">
      <c r="B30" s="5">
        <v>331</v>
      </c>
      <c r="C30" s="18" t="s">
        <v>47</v>
      </c>
      <c r="D30" s="6">
        <v>174132231</v>
      </c>
      <c r="E30" s="6">
        <v>174132231</v>
      </c>
      <c r="F30" s="6">
        <v>0</v>
      </c>
    </row>
    <row r="31" spans="2:6" x14ac:dyDescent="0.25">
      <c r="B31" s="5">
        <v>332</v>
      </c>
      <c r="C31" s="18" t="s">
        <v>48</v>
      </c>
      <c r="D31" s="6">
        <v>184868432</v>
      </c>
      <c r="E31" s="6">
        <v>184868432</v>
      </c>
      <c r="F31" s="6">
        <v>0</v>
      </c>
    </row>
    <row r="32" spans="2:6" x14ac:dyDescent="0.25">
      <c r="B32" s="5">
        <v>333</v>
      </c>
      <c r="C32" s="18" t="s">
        <v>49</v>
      </c>
      <c r="D32" s="6">
        <v>1473221</v>
      </c>
      <c r="E32" s="6">
        <v>1473221</v>
      </c>
      <c r="F32" s="6">
        <v>0</v>
      </c>
    </row>
    <row r="33" spans="2:6" x14ac:dyDescent="0.25">
      <c r="B33" s="5"/>
      <c r="C33" s="4" t="s">
        <v>50</v>
      </c>
      <c r="D33" s="23"/>
      <c r="E33" s="23"/>
      <c r="F33" s="23"/>
    </row>
    <row r="34" spans="2:6" x14ac:dyDescent="0.25">
      <c r="B34" s="5">
        <v>340</v>
      </c>
      <c r="C34" s="2" t="s">
        <v>51</v>
      </c>
      <c r="D34" s="6">
        <v>5468791</v>
      </c>
      <c r="E34" s="6">
        <v>5468791</v>
      </c>
      <c r="F34" s="6">
        <v>0</v>
      </c>
    </row>
    <row r="35" spans="2:6" x14ac:dyDescent="0.25">
      <c r="B35" s="5">
        <v>341</v>
      </c>
      <c r="C35" s="2" t="s">
        <v>52</v>
      </c>
      <c r="D35" s="6">
        <v>16993956</v>
      </c>
      <c r="E35" s="6">
        <v>16788433</v>
      </c>
      <c r="F35" s="6">
        <v>0</v>
      </c>
    </row>
    <row r="36" spans="2:6" x14ac:dyDescent="0.25">
      <c r="B36" s="5">
        <v>342</v>
      </c>
      <c r="C36" s="2" t="s">
        <v>53</v>
      </c>
      <c r="D36" s="6">
        <v>55969779</v>
      </c>
      <c r="E36" s="6">
        <v>55969779</v>
      </c>
      <c r="F36" s="6">
        <v>0</v>
      </c>
    </row>
    <row r="37" spans="2:6" x14ac:dyDescent="0.25">
      <c r="B37" s="5">
        <v>342.98</v>
      </c>
      <c r="C37" s="2" t="s">
        <v>54</v>
      </c>
      <c r="D37" s="6">
        <v>0</v>
      </c>
      <c r="E37" s="6">
        <v>0</v>
      </c>
      <c r="F37" s="6">
        <v>0</v>
      </c>
    </row>
    <row r="38" spans="2:6" x14ac:dyDescent="0.25">
      <c r="B38" s="5">
        <v>343</v>
      </c>
      <c r="C38" s="2" t="s">
        <v>55</v>
      </c>
      <c r="D38" s="6">
        <v>2256452707</v>
      </c>
      <c r="E38" s="6">
        <v>2256452707</v>
      </c>
      <c r="F38" s="6">
        <v>0</v>
      </c>
    </row>
    <row r="39" spans="2:6" x14ac:dyDescent="0.25">
      <c r="B39" s="5">
        <v>344</v>
      </c>
      <c r="C39" s="17" t="s">
        <v>56</v>
      </c>
      <c r="D39" s="6">
        <v>690654</v>
      </c>
      <c r="E39" s="6">
        <v>690654</v>
      </c>
      <c r="F39" s="6">
        <v>0</v>
      </c>
    </row>
    <row r="40" spans="2:6" x14ac:dyDescent="0.25">
      <c r="B40" s="5">
        <v>345</v>
      </c>
      <c r="C40" s="18" t="s">
        <v>57</v>
      </c>
      <c r="D40" s="6">
        <v>223286402</v>
      </c>
      <c r="E40" s="6">
        <v>223286402</v>
      </c>
      <c r="F40" s="6">
        <v>0</v>
      </c>
    </row>
    <row r="41" spans="2:6" x14ac:dyDescent="0.25">
      <c r="B41" s="5">
        <v>346</v>
      </c>
      <c r="C41" s="18" t="s">
        <v>58</v>
      </c>
      <c r="D41" s="6">
        <v>277471989</v>
      </c>
      <c r="E41" s="6">
        <v>277471989</v>
      </c>
      <c r="F41" s="6">
        <v>0</v>
      </c>
    </row>
    <row r="42" spans="2:6" x14ac:dyDescent="0.25">
      <c r="B42" s="5">
        <v>347</v>
      </c>
      <c r="C42" s="18" t="s">
        <v>59</v>
      </c>
      <c r="D42" s="6">
        <v>67163980</v>
      </c>
      <c r="E42" s="6">
        <v>67163980</v>
      </c>
      <c r="F42" s="6">
        <v>0</v>
      </c>
    </row>
    <row r="43" spans="2:6" x14ac:dyDescent="0.25">
      <c r="B43" s="5">
        <v>348</v>
      </c>
      <c r="C43" s="18" t="s">
        <v>60</v>
      </c>
      <c r="D43" s="6">
        <v>139533918</v>
      </c>
      <c r="E43" s="6">
        <v>139533918</v>
      </c>
      <c r="F43" s="6">
        <v>0</v>
      </c>
    </row>
    <row r="44" spans="2:6" x14ac:dyDescent="0.25">
      <c r="B44" s="5">
        <v>349</v>
      </c>
      <c r="C44" s="18" t="s">
        <v>61</v>
      </c>
      <c r="D44" s="6">
        <v>83267</v>
      </c>
      <c r="E44" s="6">
        <v>83267</v>
      </c>
      <c r="F44" s="6">
        <v>0</v>
      </c>
    </row>
    <row r="45" spans="2:6" x14ac:dyDescent="0.25">
      <c r="B45" s="5"/>
      <c r="C45" s="4" t="s">
        <v>62</v>
      </c>
      <c r="D45" s="23"/>
      <c r="E45" s="23"/>
      <c r="F45" s="23"/>
    </row>
    <row r="46" spans="2:6" x14ac:dyDescent="0.25">
      <c r="B46" s="5">
        <v>350</v>
      </c>
      <c r="C46" s="18" t="s">
        <v>27</v>
      </c>
      <c r="D46" s="6">
        <v>117555</v>
      </c>
      <c r="E46" s="6">
        <v>0</v>
      </c>
      <c r="F46" s="6">
        <v>117555</v>
      </c>
    </row>
    <row r="47" spans="2:6" x14ac:dyDescent="0.25">
      <c r="B47" s="5">
        <v>351</v>
      </c>
      <c r="C47" s="18" t="s">
        <v>28</v>
      </c>
      <c r="D47" s="6">
        <v>5426941</v>
      </c>
      <c r="E47" s="6">
        <v>0</v>
      </c>
      <c r="F47" s="6">
        <v>5426941</v>
      </c>
    </row>
    <row r="48" spans="2:6" x14ac:dyDescent="0.25">
      <c r="B48" s="20">
        <v>352</v>
      </c>
      <c r="C48" s="18" t="s">
        <v>63</v>
      </c>
      <c r="D48" s="6">
        <v>0</v>
      </c>
      <c r="E48" s="6">
        <v>0</v>
      </c>
      <c r="F48" s="6">
        <v>0</v>
      </c>
    </row>
    <row r="49" spans="2:6" x14ac:dyDescent="0.25">
      <c r="B49" s="5">
        <v>352.1</v>
      </c>
      <c r="C49" s="18" t="s">
        <v>64</v>
      </c>
      <c r="D49" s="6">
        <v>8575955</v>
      </c>
      <c r="E49" s="6">
        <v>0</v>
      </c>
      <c r="F49" s="6">
        <v>8575955</v>
      </c>
    </row>
    <row r="50" spans="2:6" x14ac:dyDescent="0.25">
      <c r="B50" s="5">
        <v>352.2</v>
      </c>
      <c r="C50" s="18" t="s">
        <v>65</v>
      </c>
      <c r="D50" s="6">
        <v>61581246</v>
      </c>
      <c r="E50" s="6">
        <v>0</v>
      </c>
      <c r="F50" s="6">
        <v>61581246</v>
      </c>
    </row>
    <row r="51" spans="2:6" x14ac:dyDescent="0.25">
      <c r="B51" s="5">
        <v>352.3</v>
      </c>
      <c r="C51" s="18" t="s">
        <v>66</v>
      </c>
      <c r="D51" s="6">
        <v>0</v>
      </c>
      <c r="E51" s="6">
        <v>0</v>
      </c>
      <c r="F51" s="6">
        <v>0</v>
      </c>
    </row>
    <row r="52" spans="2:6" x14ac:dyDescent="0.25">
      <c r="B52" s="5">
        <v>353</v>
      </c>
      <c r="C52" s="19" t="s">
        <v>67</v>
      </c>
      <c r="D52" s="6">
        <v>3874150</v>
      </c>
      <c r="E52" s="6">
        <v>0</v>
      </c>
      <c r="F52" s="6">
        <v>3874150</v>
      </c>
    </row>
    <row r="53" spans="2:6" x14ac:dyDescent="0.25">
      <c r="B53" s="5">
        <v>354</v>
      </c>
      <c r="C53" s="19" t="s">
        <v>68</v>
      </c>
      <c r="D53" s="6">
        <v>582365</v>
      </c>
      <c r="E53" s="6">
        <v>0</v>
      </c>
      <c r="F53" s="6">
        <v>582365</v>
      </c>
    </row>
    <row r="54" spans="2:6" x14ac:dyDescent="0.25">
      <c r="B54" s="5">
        <v>355</v>
      </c>
      <c r="C54" s="19" t="s">
        <v>69</v>
      </c>
      <c r="D54" s="6">
        <v>0</v>
      </c>
      <c r="E54" s="6">
        <v>0</v>
      </c>
      <c r="F54" s="6">
        <v>0</v>
      </c>
    </row>
    <row r="55" spans="2:6" x14ac:dyDescent="0.25">
      <c r="B55" s="5">
        <v>356</v>
      </c>
      <c r="C55" s="19" t="s">
        <v>70</v>
      </c>
      <c r="D55" s="6">
        <v>392952</v>
      </c>
      <c r="E55" s="6">
        <v>0</v>
      </c>
      <c r="F55" s="6">
        <v>392952</v>
      </c>
    </row>
    <row r="56" spans="2:6" x14ac:dyDescent="0.25">
      <c r="B56" s="5"/>
      <c r="C56" s="4" t="s">
        <v>35</v>
      </c>
      <c r="D56" s="23"/>
      <c r="E56" s="23"/>
      <c r="F56" s="23"/>
    </row>
    <row r="57" spans="2:6" x14ac:dyDescent="0.25">
      <c r="B57" s="5">
        <v>360</v>
      </c>
      <c r="C57" s="2" t="s">
        <v>27</v>
      </c>
      <c r="D57" s="6">
        <v>182430</v>
      </c>
      <c r="E57" s="6">
        <v>0</v>
      </c>
      <c r="F57" s="6">
        <v>182430</v>
      </c>
    </row>
    <row r="58" spans="2:6" x14ac:dyDescent="0.25">
      <c r="B58" s="5">
        <v>361</v>
      </c>
      <c r="C58" s="18" t="s">
        <v>28</v>
      </c>
      <c r="D58" s="6">
        <v>4918396</v>
      </c>
      <c r="E58" s="6">
        <v>0</v>
      </c>
      <c r="F58" s="6">
        <v>4918396</v>
      </c>
    </row>
    <row r="59" spans="2:6" x14ac:dyDescent="0.25">
      <c r="B59" s="5">
        <v>362</v>
      </c>
      <c r="C59" s="18" t="s">
        <v>71</v>
      </c>
      <c r="D59" s="6">
        <v>741251</v>
      </c>
      <c r="E59" s="6">
        <v>0</v>
      </c>
      <c r="F59" s="6">
        <v>741251</v>
      </c>
    </row>
    <row r="60" spans="2:6" x14ac:dyDescent="0.25">
      <c r="B60" s="5">
        <v>363</v>
      </c>
      <c r="C60" s="18" t="s">
        <v>41</v>
      </c>
      <c r="D60" s="6">
        <v>6682613</v>
      </c>
      <c r="E60" s="6">
        <v>0</v>
      </c>
      <c r="F60" s="6">
        <v>6682613</v>
      </c>
    </row>
    <row r="61" spans="2:6" x14ac:dyDescent="0.25">
      <c r="B61" s="5">
        <v>364</v>
      </c>
      <c r="C61" s="18" t="s">
        <v>42</v>
      </c>
      <c r="D61" s="6">
        <v>0</v>
      </c>
      <c r="E61" s="6">
        <v>0</v>
      </c>
      <c r="F61" s="6">
        <v>0</v>
      </c>
    </row>
    <row r="62" spans="2:6" x14ac:dyDescent="0.25">
      <c r="B62" s="5">
        <v>365</v>
      </c>
      <c r="C62" s="18" t="s">
        <v>44</v>
      </c>
      <c r="D62" s="6">
        <v>1542362</v>
      </c>
      <c r="E62" s="6">
        <v>0</v>
      </c>
      <c r="F62" s="6">
        <v>1542362</v>
      </c>
    </row>
    <row r="63" spans="2:6" x14ac:dyDescent="0.25">
      <c r="B63" s="5"/>
      <c r="C63" s="4" t="s">
        <v>72</v>
      </c>
      <c r="D63" s="23"/>
      <c r="E63" s="23"/>
      <c r="F63" s="23"/>
    </row>
    <row r="64" spans="2:6" x14ac:dyDescent="0.25">
      <c r="B64" s="5">
        <v>370</v>
      </c>
      <c r="C64" s="2" t="s">
        <v>27</v>
      </c>
      <c r="D64" s="6">
        <v>1078562</v>
      </c>
      <c r="E64" s="6">
        <v>0</v>
      </c>
      <c r="F64" s="6">
        <v>1078562</v>
      </c>
    </row>
    <row r="65" spans="2:6" x14ac:dyDescent="0.25">
      <c r="B65" s="5">
        <v>370.1</v>
      </c>
      <c r="C65" s="2" t="s">
        <v>73</v>
      </c>
      <c r="D65" s="6">
        <v>0</v>
      </c>
      <c r="E65" s="6">
        <v>0</v>
      </c>
      <c r="F65" s="6">
        <v>0</v>
      </c>
    </row>
    <row r="66" spans="2:6" x14ac:dyDescent="0.25">
      <c r="B66" s="5">
        <v>370.2</v>
      </c>
      <c r="C66" s="2" t="s">
        <v>74</v>
      </c>
      <c r="D66" s="6">
        <v>0</v>
      </c>
      <c r="E66" s="6">
        <v>0</v>
      </c>
      <c r="F66" s="6">
        <v>0</v>
      </c>
    </row>
    <row r="67" spans="2:6" x14ac:dyDescent="0.25">
      <c r="B67" s="5">
        <v>371</v>
      </c>
      <c r="C67" s="18" t="s">
        <v>28</v>
      </c>
      <c r="D67" s="6">
        <v>14013322</v>
      </c>
      <c r="E67" s="6">
        <v>0</v>
      </c>
      <c r="F67" s="6">
        <v>14013322</v>
      </c>
    </row>
    <row r="68" spans="2:6" x14ac:dyDescent="0.25">
      <c r="B68" s="5">
        <v>372</v>
      </c>
      <c r="C68" s="18" t="s">
        <v>75</v>
      </c>
      <c r="D68" s="6">
        <v>19038129</v>
      </c>
      <c r="E68" s="6">
        <v>0</v>
      </c>
      <c r="F68" s="6">
        <v>19038129</v>
      </c>
    </row>
    <row r="69" spans="2:6" x14ac:dyDescent="0.25">
      <c r="B69" s="5">
        <v>373</v>
      </c>
      <c r="C69" s="18" t="s">
        <v>76</v>
      </c>
      <c r="D69" s="6">
        <v>11909627</v>
      </c>
      <c r="E69" s="6">
        <v>0</v>
      </c>
      <c r="F69" s="6">
        <v>11909627</v>
      </c>
    </row>
    <row r="70" spans="2:6" x14ac:dyDescent="0.25">
      <c r="B70" s="5">
        <v>374</v>
      </c>
      <c r="C70" s="18" t="s">
        <v>77</v>
      </c>
      <c r="D70" s="6">
        <v>527127</v>
      </c>
      <c r="E70" s="6">
        <v>0</v>
      </c>
      <c r="F70" s="6">
        <v>527127</v>
      </c>
    </row>
    <row r="71" spans="2:6" x14ac:dyDescent="0.25">
      <c r="B71" s="5">
        <v>375</v>
      </c>
      <c r="C71" s="18" t="s">
        <v>78</v>
      </c>
      <c r="D71" s="6">
        <v>0</v>
      </c>
      <c r="E71" s="6">
        <v>0</v>
      </c>
      <c r="F71" s="6">
        <v>0</v>
      </c>
    </row>
    <row r="72" spans="2:6" x14ac:dyDescent="0.25">
      <c r="B72" s="5"/>
      <c r="C72" s="4" t="s">
        <v>79</v>
      </c>
      <c r="D72" s="23"/>
      <c r="E72" s="23"/>
      <c r="F72" s="23"/>
    </row>
    <row r="73" spans="2:6" x14ac:dyDescent="0.25">
      <c r="B73" s="5">
        <v>389</v>
      </c>
      <c r="C73" s="18" t="s">
        <v>80</v>
      </c>
      <c r="D73" s="6">
        <v>1085044</v>
      </c>
      <c r="E73" s="6">
        <v>685765</v>
      </c>
      <c r="F73" s="6">
        <v>399279</v>
      </c>
    </row>
    <row r="74" spans="2:6" x14ac:dyDescent="0.25">
      <c r="B74" s="5">
        <v>390</v>
      </c>
      <c r="C74" s="17" t="s">
        <v>81</v>
      </c>
      <c r="D74" s="6">
        <v>46912482</v>
      </c>
      <c r="E74" s="6">
        <v>44700501</v>
      </c>
      <c r="F74" s="6">
        <v>1744926</v>
      </c>
    </row>
    <row r="75" spans="2:6" x14ac:dyDescent="0.25">
      <c r="B75" s="5">
        <v>390.1</v>
      </c>
      <c r="C75" s="18" t="s">
        <v>82</v>
      </c>
      <c r="D75" s="6">
        <v>13374929</v>
      </c>
      <c r="E75" s="6">
        <v>13347229</v>
      </c>
      <c r="F75" s="6">
        <v>0</v>
      </c>
    </row>
    <row r="76" spans="2:6" x14ac:dyDescent="0.25">
      <c r="B76" s="5">
        <v>390.2</v>
      </c>
      <c r="C76" s="18" t="s">
        <v>83</v>
      </c>
      <c r="D76" s="6">
        <v>1923449</v>
      </c>
      <c r="E76" s="6">
        <v>1923449</v>
      </c>
      <c r="F76" s="6">
        <v>0</v>
      </c>
    </row>
    <row r="77" spans="2:6" x14ac:dyDescent="0.25">
      <c r="B77" s="5">
        <v>390.3</v>
      </c>
      <c r="C77" s="18" t="s">
        <v>84</v>
      </c>
      <c r="D77" s="6">
        <v>4740588</v>
      </c>
      <c r="E77" s="6">
        <v>4740588</v>
      </c>
      <c r="F77" s="6">
        <v>0</v>
      </c>
    </row>
    <row r="78" spans="2:6" x14ac:dyDescent="0.25">
      <c r="B78" s="5">
        <v>390.9</v>
      </c>
      <c r="C78" s="18" t="s">
        <v>85</v>
      </c>
      <c r="D78" s="6">
        <v>233857</v>
      </c>
      <c r="E78" s="6">
        <v>18989</v>
      </c>
      <c r="F78" s="6">
        <v>80937</v>
      </c>
    </row>
    <row r="79" spans="2:6" x14ac:dyDescent="0.25">
      <c r="B79" s="5">
        <v>391</v>
      </c>
      <c r="C79" s="18" t="s">
        <v>86</v>
      </c>
      <c r="D79" s="6">
        <v>2658746</v>
      </c>
      <c r="E79" s="6">
        <v>2023823</v>
      </c>
      <c r="F79" s="6">
        <v>98456</v>
      </c>
    </row>
    <row r="80" spans="2:6" x14ac:dyDescent="0.25">
      <c r="B80" s="5">
        <v>391.1</v>
      </c>
      <c r="C80" s="18" t="s">
        <v>87</v>
      </c>
      <c r="D80" s="6">
        <v>7427097</v>
      </c>
      <c r="E80" s="6">
        <v>4257769</v>
      </c>
      <c r="F80" s="6">
        <v>168698</v>
      </c>
    </row>
    <row r="81" spans="2:9" x14ac:dyDescent="0.25">
      <c r="B81" s="5">
        <v>391.2</v>
      </c>
      <c r="C81" s="18" t="s">
        <v>88</v>
      </c>
      <c r="D81" s="6">
        <v>3151674</v>
      </c>
      <c r="E81" s="6">
        <v>0</v>
      </c>
      <c r="F81" s="6">
        <v>0</v>
      </c>
      <c r="G81" s="1"/>
      <c r="H81" s="1"/>
      <c r="I81" s="1"/>
    </row>
    <row r="82" spans="2:9" x14ac:dyDescent="0.25">
      <c r="B82" s="5">
        <v>391.25</v>
      </c>
      <c r="C82" s="18" t="s">
        <v>89</v>
      </c>
      <c r="D82" s="6">
        <v>78649142</v>
      </c>
      <c r="E82" s="6">
        <v>1163425</v>
      </c>
      <c r="F82" s="6">
        <v>46872</v>
      </c>
      <c r="G82" s="1"/>
      <c r="H82" s="1"/>
      <c r="I82" s="1"/>
    </row>
    <row r="83" spans="2:9" x14ac:dyDescent="0.25">
      <c r="B83" s="5">
        <v>391.26</v>
      </c>
      <c r="C83" s="18" t="s">
        <v>90</v>
      </c>
      <c r="D83" s="6">
        <v>0</v>
      </c>
      <c r="E83" s="6">
        <v>0</v>
      </c>
      <c r="F83" s="6">
        <v>0</v>
      </c>
      <c r="G83" s="1"/>
      <c r="H83" s="1"/>
      <c r="I83" s="1"/>
    </row>
    <row r="84" spans="2:9" x14ac:dyDescent="0.25">
      <c r="B84" s="5">
        <v>391.3</v>
      </c>
      <c r="C84" s="18" t="s">
        <v>91</v>
      </c>
      <c r="D84" s="6">
        <v>35070</v>
      </c>
      <c r="E84" s="6">
        <v>32906</v>
      </c>
      <c r="F84" s="6">
        <v>0</v>
      </c>
      <c r="G84" s="1"/>
      <c r="H84" s="1"/>
      <c r="I84" s="1"/>
    </row>
    <row r="85" spans="2:9" x14ac:dyDescent="0.25">
      <c r="B85" s="5">
        <v>391.4</v>
      </c>
      <c r="C85" s="18" t="s">
        <v>92</v>
      </c>
      <c r="D85" s="6">
        <v>46360756</v>
      </c>
      <c r="E85" s="6">
        <v>0</v>
      </c>
      <c r="F85" s="6">
        <v>0</v>
      </c>
      <c r="G85" s="1"/>
      <c r="H85" s="1"/>
      <c r="I85" s="1"/>
    </row>
    <row r="86" spans="2:9" x14ac:dyDescent="0.25">
      <c r="B86" s="5">
        <v>392</v>
      </c>
      <c r="C86" s="18" t="s">
        <v>93</v>
      </c>
      <c r="D86" s="6">
        <v>2662527</v>
      </c>
      <c r="E86" s="6">
        <v>0</v>
      </c>
      <c r="F86" s="6">
        <v>2662527</v>
      </c>
      <c r="G86" s="1"/>
      <c r="H86" s="1"/>
      <c r="I86" s="1"/>
    </row>
    <row r="87" spans="2:9" x14ac:dyDescent="0.25">
      <c r="B87" s="5">
        <v>392.1</v>
      </c>
      <c r="C87" s="18" t="s">
        <v>94</v>
      </c>
      <c r="D87" s="6">
        <v>27828429</v>
      </c>
      <c r="E87" s="6">
        <v>25635815</v>
      </c>
      <c r="F87" s="6">
        <v>0</v>
      </c>
      <c r="G87" s="1"/>
      <c r="H87" s="1"/>
      <c r="I87" s="1"/>
    </row>
    <row r="88" spans="2:9" x14ac:dyDescent="0.25">
      <c r="B88" s="5">
        <v>392.2</v>
      </c>
      <c r="C88" s="18" t="s">
        <v>95</v>
      </c>
      <c r="D88" s="6">
        <v>27234688</v>
      </c>
      <c r="E88" s="6">
        <v>27159738</v>
      </c>
      <c r="F88" s="6">
        <v>0</v>
      </c>
      <c r="G88" s="1"/>
      <c r="H88" s="1"/>
      <c r="I88" s="1"/>
    </row>
    <row r="89" spans="2:9" x14ac:dyDescent="0.25">
      <c r="B89" s="5">
        <v>392.3</v>
      </c>
      <c r="C89" s="18" t="s">
        <v>96</v>
      </c>
      <c r="D89" s="6">
        <v>1174602</v>
      </c>
      <c r="E89" s="6">
        <v>1039333</v>
      </c>
      <c r="F89" s="6">
        <v>0</v>
      </c>
      <c r="G89" s="1"/>
      <c r="H89" s="1"/>
      <c r="I89" s="1"/>
    </row>
    <row r="90" spans="2:9" x14ac:dyDescent="0.25">
      <c r="B90" s="5">
        <v>392.4</v>
      </c>
      <c r="C90" s="18" t="s">
        <v>97</v>
      </c>
      <c r="D90" s="6">
        <v>19064053</v>
      </c>
      <c r="E90" s="6">
        <v>16362763</v>
      </c>
      <c r="F90" s="6">
        <v>0</v>
      </c>
      <c r="G90" s="1"/>
      <c r="H90" s="1"/>
      <c r="I90" s="7"/>
    </row>
    <row r="91" spans="2:9" x14ac:dyDescent="0.25">
      <c r="B91" s="5">
        <v>393</v>
      </c>
      <c r="C91" s="18" t="s">
        <v>98</v>
      </c>
      <c r="D91" s="6">
        <v>821646</v>
      </c>
      <c r="E91" s="6">
        <v>790771</v>
      </c>
      <c r="F91" s="6">
        <v>30875</v>
      </c>
      <c r="G91" s="1"/>
      <c r="H91" s="1"/>
      <c r="I91" s="7"/>
    </row>
    <row r="92" spans="2:9" x14ac:dyDescent="0.25">
      <c r="B92" s="5">
        <v>394</v>
      </c>
      <c r="C92" s="18" t="s">
        <v>99</v>
      </c>
      <c r="D92" s="6">
        <v>15842157</v>
      </c>
      <c r="E92" s="6">
        <v>14204752</v>
      </c>
      <c r="F92" s="6">
        <v>833186</v>
      </c>
      <c r="G92" s="1"/>
      <c r="H92" s="1"/>
      <c r="I92" s="1"/>
    </row>
    <row r="93" spans="2:9" x14ac:dyDescent="0.25">
      <c r="B93" s="5">
        <v>395</v>
      </c>
      <c r="C93" s="18" t="s">
        <v>100</v>
      </c>
      <c r="D93" s="6">
        <v>2217847</v>
      </c>
      <c r="E93" s="6">
        <v>2076203</v>
      </c>
      <c r="F93" s="6">
        <v>141644</v>
      </c>
      <c r="G93" s="1"/>
      <c r="H93" s="1"/>
      <c r="I93" s="1"/>
    </row>
    <row r="94" spans="2:9" x14ac:dyDescent="0.25">
      <c r="B94" s="5">
        <v>396</v>
      </c>
      <c r="C94" s="18" t="s">
        <v>101</v>
      </c>
      <c r="D94" s="6">
        <v>2556025</v>
      </c>
      <c r="E94" s="6">
        <v>2300880</v>
      </c>
      <c r="F94" s="6">
        <v>255113</v>
      </c>
      <c r="G94" s="1"/>
      <c r="H94" s="1"/>
      <c r="I94" s="1"/>
    </row>
    <row r="95" spans="2:9" x14ac:dyDescent="0.25">
      <c r="B95" s="5">
        <v>397</v>
      </c>
      <c r="C95" s="18" t="s">
        <v>102</v>
      </c>
      <c r="D95" s="6">
        <v>985726</v>
      </c>
      <c r="E95" s="6">
        <v>0</v>
      </c>
      <c r="F95" s="6">
        <v>985726</v>
      </c>
      <c r="G95" s="1"/>
      <c r="H95" s="1"/>
      <c r="I95" s="1"/>
    </row>
    <row r="96" spans="2:9" x14ac:dyDescent="0.25">
      <c r="B96" s="5">
        <v>397.1</v>
      </c>
      <c r="C96" s="18" t="s">
        <v>103</v>
      </c>
      <c r="D96" s="6">
        <v>16724289</v>
      </c>
      <c r="E96" s="6">
        <v>15890106</v>
      </c>
      <c r="F96" s="6">
        <v>0</v>
      </c>
      <c r="G96" s="1"/>
      <c r="H96" s="1"/>
      <c r="I96" s="1"/>
    </row>
    <row r="97" spans="1:6" x14ac:dyDescent="0.25">
      <c r="A97" s="1"/>
      <c r="B97" s="5">
        <v>397.2</v>
      </c>
      <c r="C97" s="18" t="s">
        <v>104</v>
      </c>
      <c r="D97" s="6">
        <v>141879</v>
      </c>
      <c r="E97" s="6">
        <v>14800</v>
      </c>
      <c r="F97" s="6">
        <v>0</v>
      </c>
    </row>
    <row r="98" spans="1:6" x14ac:dyDescent="0.25">
      <c r="A98" s="1"/>
      <c r="B98" s="5">
        <v>398</v>
      </c>
      <c r="C98" s="18" t="s">
        <v>105</v>
      </c>
      <c r="D98" s="6">
        <v>6238910</v>
      </c>
      <c r="E98" s="6">
        <v>5993397</v>
      </c>
      <c r="F98" s="6">
        <v>134467</v>
      </c>
    </row>
    <row r="99" spans="1:6" x14ac:dyDescent="0.25">
      <c r="A99" s="1"/>
      <c r="B99" s="5">
        <v>399</v>
      </c>
      <c r="C99" s="18" t="s">
        <v>106</v>
      </c>
      <c r="D99" s="6">
        <v>1324741</v>
      </c>
      <c r="E99" s="6">
        <v>821056</v>
      </c>
      <c r="F99" s="6">
        <v>132858</v>
      </c>
    </row>
    <row r="100" spans="1:6" x14ac:dyDescent="0.25">
      <c r="A100" s="1"/>
      <c r="B100" s="5">
        <v>1701</v>
      </c>
      <c r="C100" s="24" t="s">
        <v>2</v>
      </c>
      <c r="D100" s="6">
        <v>0</v>
      </c>
      <c r="E100" s="6">
        <v>129368963</v>
      </c>
      <c r="F100" s="6">
        <v>9528356</v>
      </c>
    </row>
    <row r="101" spans="1:6" x14ac:dyDescent="0.25">
      <c r="A101" s="1"/>
      <c r="B101" s="5"/>
      <c r="C101" s="18"/>
      <c r="D101" s="6"/>
      <c r="E101" s="6"/>
      <c r="F101" s="6"/>
    </row>
    <row r="102" spans="1:6" x14ac:dyDescent="0.25">
      <c r="A102" s="1"/>
      <c r="B102" s="5"/>
      <c r="C102" s="2" t="s">
        <v>4</v>
      </c>
      <c r="D102" s="6">
        <v>4148604106</v>
      </c>
      <c r="E102" s="6">
        <v>3990085562</v>
      </c>
      <c r="F102" s="6">
        <v>158518544</v>
      </c>
    </row>
    <row r="103" spans="1:6" x14ac:dyDescent="0.25">
      <c r="A103" s="1"/>
      <c r="B103" s="5"/>
      <c r="C103" s="2" t="s">
        <v>107</v>
      </c>
      <c r="D103" s="6">
        <v>4148604106</v>
      </c>
      <c r="E103" s="6">
        <v>3990085562</v>
      </c>
      <c r="F103" s="6">
        <v>158518544</v>
      </c>
    </row>
    <row r="104" spans="1:6" x14ac:dyDescent="0.25">
      <c r="A104" s="1"/>
      <c r="B104" s="1"/>
      <c r="C104" s="1"/>
      <c r="D104" s="6">
        <v>0</v>
      </c>
      <c r="E104" s="6">
        <v>0</v>
      </c>
      <c r="F104" s="6">
        <v>0</v>
      </c>
    </row>
    <row r="105" spans="1:6" x14ac:dyDescent="0.25">
      <c r="A105" s="4" t="s">
        <v>108</v>
      </c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3" t="s">
        <v>4</v>
      </c>
      <c r="E106" s="3" t="s">
        <v>5</v>
      </c>
      <c r="F106" s="11" t="s">
        <v>12</v>
      </c>
    </row>
    <row r="107" spans="1:6" x14ac:dyDescent="0.25">
      <c r="A107" s="9"/>
      <c r="B107" s="9" t="s">
        <v>13</v>
      </c>
      <c r="C107" s="9" t="s">
        <v>14</v>
      </c>
      <c r="D107" s="10" t="s">
        <v>15</v>
      </c>
      <c r="E107" s="16" t="s">
        <v>16</v>
      </c>
      <c r="F107" s="16" t="s">
        <v>17</v>
      </c>
    </row>
    <row r="108" spans="1:6" x14ac:dyDescent="0.25">
      <c r="A108" s="1"/>
      <c r="B108" s="5"/>
      <c r="C108" s="4" t="s">
        <v>22</v>
      </c>
      <c r="D108" s="22"/>
      <c r="E108" s="22"/>
      <c r="F108" s="22"/>
    </row>
    <row r="109" spans="1:6" x14ac:dyDescent="0.25">
      <c r="A109" s="1"/>
      <c r="B109" s="5">
        <v>301</v>
      </c>
      <c r="C109" s="17" t="s">
        <v>23</v>
      </c>
      <c r="D109" s="6">
        <v>8487</v>
      </c>
      <c r="E109" s="6">
        <v>6621</v>
      </c>
      <c r="F109" s="6">
        <v>1866</v>
      </c>
    </row>
    <row r="110" spans="1:6" x14ac:dyDescent="0.25">
      <c r="A110" s="1"/>
      <c r="B110" s="5">
        <v>302</v>
      </c>
      <c r="C110" s="18" t="s">
        <v>24</v>
      </c>
      <c r="D110" s="6">
        <v>0</v>
      </c>
      <c r="E110" s="6">
        <v>0</v>
      </c>
      <c r="F110" s="6">
        <v>0</v>
      </c>
    </row>
    <row r="111" spans="1:6" x14ac:dyDescent="0.25">
      <c r="A111" s="1"/>
      <c r="B111" s="5">
        <v>303</v>
      </c>
      <c r="C111" s="18" t="s">
        <v>25</v>
      </c>
      <c r="D111" s="6">
        <v>296883</v>
      </c>
      <c r="E111" s="6">
        <v>295096</v>
      </c>
      <c r="F111" s="6">
        <v>1787</v>
      </c>
    </row>
    <row r="112" spans="1:6" x14ac:dyDescent="0.25">
      <c r="A112" s="1"/>
      <c r="B112" s="5"/>
      <c r="C112" s="4" t="s">
        <v>26</v>
      </c>
      <c r="D112" s="22"/>
      <c r="E112" s="22"/>
      <c r="F112" s="22"/>
    </row>
    <row r="113" spans="2:6" x14ac:dyDescent="0.25">
      <c r="B113" s="5">
        <v>310</v>
      </c>
      <c r="C113" s="18" t="s">
        <v>27</v>
      </c>
      <c r="D113" s="6">
        <v>0</v>
      </c>
      <c r="E113" s="6">
        <v>0</v>
      </c>
      <c r="F113" s="6">
        <v>0</v>
      </c>
    </row>
    <row r="114" spans="2:6" x14ac:dyDescent="0.25">
      <c r="B114" s="5">
        <v>311</v>
      </c>
      <c r="C114" s="18" t="s">
        <v>28</v>
      </c>
      <c r="D114" s="6">
        <v>3603372</v>
      </c>
      <c r="E114" s="6">
        <v>3603371</v>
      </c>
      <c r="F114" s="6">
        <v>0</v>
      </c>
    </row>
    <row r="115" spans="2:6" x14ac:dyDescent="0.25">
      <c r="B115" s="5">
        <v>312</v>
      </c>
      <c r="C115" s="18" t="s">
        <v>29</v>
      </c>
      <c r="D115" s="6">
        <v>101622</v>
      </c>
      <c r="E115" s="6">
        <v>101622</v>
      </c>
      <c r="F115" s="6">
        <v>0</v>
      </c>
    </row>
    <row r="116" spans="2:6" x14ac:dyDescent="0.25">
      <c r="B116" s="5">
        <v>313</v>
      </c>
      <c r="C116" s="18" t="s">
        <v>30</v>
      </c>
      <c r="D116" s="6">
        <v>2635789</v>
      </c>
      <c r="E116" s="6">
        <v>2635789</v>
      </c>
      <c r="F116" s="6">
        <v>0</v>
      </c>
    </row>
    <row r="117" spans="2:6" x14ac:dyDescent="0.25">
      <c r="B117" s="5">
        <v>314</v>
      </c>
      <c r="C117" s="18" t="s">
        <v>31</v>
      </c>
      <c r="D117" s="6">
        <v>3239924</v>
      </c>
      <c r="E117" s="6">
        <v>3239924</v>
      </c>
      <c r="F117" s="6">
        <v>0</v>
      </c>
    </row>
    <row r="118" spans="2:6" x14ac:dyDescent="0.25">
      <c r="B118" s="5">
        <v>315</v>
      </c>
      <c r="C118" s="18" t="s">
        <v>32</v>
      </c>
      <c r="D118" s="6">
        <v>597</v>
      </c>
      <c r="E118" s="6">
        <v>597</v>
      </c>
      <c r="F118" s="6">
        <v>0</v>
      </c>
    </row>
    <row r="119" spans="2:6" x14ac:dyDescent="0.25">
      <c r="B119" s="5">
        <v>316</v>
      </c>
      <c r="C119" s="18" t="s">
        <v>33</v>
      </c>
      <c r="D119" s="6">
        <v>10385595</v>
      </c>
      <c r="E119" s="6">
        <v>10385595</v>
      </c>
      <c r="F119" s="6">
        <v>0</v>
      </c>
    </row>
    <row r="120" spans="2:6" x14ac:dyDescent="0.25">
      <c r="B120" s="5">
        <v>317</v>
      </c>
      <c r="C120" s="19" t="s">
        <v>34</v>
      </c>
      <c r="D120" s="6">
        <v>67683</v>
      </c>
      <c r="E120" s="6">
        <v>67683</v>
      </c>
      <c r="F120" s="6">
        <v>0</v>
      </c>
    </row>
    <row r="121" spans="2:6" x14ac:dyDescent="0.25">
      <c r="B121" s="5"/>
      <c r="C121" s="4" t="s">
        <v>35</v>
      </c>
      <c r="D121" s="22"/>
      <c r="E121" s="22"/>
      <c r="F121" s="22"/>
    </row>
    <row r="122" spans="2:6" x14ac:dyDescent="0.25">
      <c r="B122" s="5">
        <v>320</v>
      </c>
      <c r="C122" s="18" t="s">
        <v>36</v>
      </c>
      <c r="D122" s="6">
        <v>0</v>
      </c>
      <c r="E122" s="6">
        <v>0</v>
      </c>
      <c r="F122" s="6">
        <v>0</v>
      </c>
    </row>
    <row r="123" spans="2:6" x14ac:dyDescent="0.25">
      <c r="B123" s="5">
        <v>321</v>
      </c>
      <c r="C123" s="18" t="s">
        <v>37</v>
      </c>
      <c r="D123" s="6">
        <v>13144670</v>
      </c>
      <c r="E123" s="6">
        <v>13144670</v>
      </c>
      <c r="F123" s="6">
        <v>0</v>
      </c>
    </row>
    <row r="124" spans="2:6" x14ac:dyDescent="0.25">
      <c r="B124" s="5">
        <v>322</v>
      </c>
      <c r="C124" s="18" t="s">
        <v>38</v>
      </c>
      <c r="D124" s="6">
        <v>0</v>
      </c>
      <c r="E124" s="6">
        <v>0</v>
      </c>
      <c r="F124" s="6">
        <v>0</v>
      </c>
    </row>
    <row r="125" spans="2:6" x14ac:dyDescent="0.25">
      <c r="B125" s="5">
        <v>323</v>
      </c>
      <c r="C125" s="18" t="s">
        <v>39</v>
      </c>
      <c r="D125" s="6">
        <v>2915875</v>
      </c>
      <c r="E125" s="6">
        <v>2915870</v>
      </c>
      <c r="F125" s="6">
        <v>0</v>
      </c>
    </row>
    <row r="126" spans="2:6" x14ac:dyDescent="0.25">
      <c r="B126" s="5">
        <v>324</v>
      </c>
      <c r="C126" s="18" t="s">
        <v>40</v>
      </c>
      <c r="D126" s="6">
        <v>-23578</v>
      </c>
      <c r="E126" s="6">
        <v>-23578</v>
      </c>
      <c r="F126" s="6">
        <v>0</v>
      </c>
    </row>
    <row r="127" spans="2:6" x14ac:dyDescent="0.25">
      <c r="B127" s="5">
        <v>325</v>
      </c>
      <c r="C127" s="18" t="s">
        <v>41</v>
      </c>
      <c r="D127" s="6">
        <v>26529522</v>
      </c>
      <c r="E127" s="6">
        <v>26529522</v>
      </c>
      <c r="F127" s="6">
        <v>0</v>
      </c>
    </row>
    <row r="128" spans="2:6" x14ac:dyDescent="0.25">
      <c r="B128" s="5">
        <v>326</v>
      </c>
      <c r="C128" s="18" t="s">
        <v>42</v>
      </c>
      <c r="D128" s="6">
        <v>2015525</v>
      </c>
      <c r="E128" s="6">
        <v>2015525</v>
      </c>
      <c r="F128" s="6">
        <v>0</v>
      </c>
    </row>
    <row r="129" spans="2:6" x14ac:dyDescent="0.25">
      <c r="B129" s="5">
        <v>327</v>
      </c>
      <c r="C129" s="18" t="s">
        <v>43</v>
      </c>
      <c r="D129" s="6">
        <v>84524</v>
      </c>
      <c r="E129" s="6">
        <v>84524</v>
      </c>
      <c r="F129" s="6">
        <v>0</v>
      </c>
    </row>
    <row r="130" spans="2:6" x14ac:dyDescent="0.25">
      <c r="B130" s="5">
        <v>328</v>
      </c>
      <c r="C130" s="18" t="s">
        <v>44</v>
      </c>
      <c r="D130" s="6">
        <v>-2340012</v>
      </c>
      <c r="E130" s="6">
        <v>-2340012</v>
      </c>
      <c r="F130" s="6">
        <v>0</v>
      </c>
    </row>
    <row r="131" spans="2:6" x14ac:dyDescent="0.25">
      <c r="B131" s="5"/>
      <c r="C131" s="4" t="s">
        <v>45</v>
      </c>
      <c r="D131" s="22"/>
      <c r="E131" s="22"/>
      <c r="F131" s="22"/>
    </row>
    <row r="132" spans="2:6" x14ac:dyDescent="0.25">
      <c r="B132" s="5">
        <v>330</v>
      </c>
      <c r="C132" s="18" t="s">
        <v>46</v>
      </c>
      <c r="D132" s="6">
        <v>0</v>
      </c>
      <c r="E132" s="6">
        <v>0</v>
      </c>
      <c r="F132" s="6">
        <v>0</v>
      </c>
    </row>
    <row r="133" spans="2:6" x14ac:dyDescent="0.25">
      <c r="B133" s="5">
        <v>331</v>
      </c>
      <c r="C133" s="18" t="s">
        <v>47</v>
      </c>
      <c r="D133" s="6">
        <v>56642971</v>
      </c>
      <c r="E133" s="6">
        <v>56642901</v>
      </c>
      <c r="F133" s="6">
        <v>0</v>
      </c>
    </row>
    <row r="134" spans="2:6" x14ac:dyDescent="0.25">
      <c r="B134" s="5">
        <v>332</v>
      </c>
      <c r="C134" s="18" t="s">
        <v>48</v>
      </c>
      <c r="D134" s="6">
        <v>45852306</v>
      </c>
      <c r="E134" s="6">
        <v>45852151</v>
      </c>
      <c r="F134" s="6">
        <v>0</v>
      </c>
    </row>
    <row r="135" spans="2:6" x14ac:dyDescent="0.25">
      <c r="B135" s="5">
        <v>333</v>
      </c>
      <c r="C135" s="18" t="s">
        <v>49</v>
      </c>
      <c r="D135" s="6">
        <v>787458</v>
      </c>
      <c r="E135" s="6">
        <v>787458</v>
      </c>
      <c r="F135" s="6">
        <v>0</v>
      </c>
    </row>
    <row r="136" spans="2:6" x14ac:dyDescent="0.25">
      <c r="B136" s="5"/>
      <c r="C136" s="4" t="s">
        <v>50</v>
      </c>
      <c r="D136" s="22"/>
      <c r="E136" s="22"/>
      <c r="F136" s="22"/>
    </row>
    <row r="137" spans="2:6" x14ac:dyDescent="0.25">
      <c r="B137" s="5">
        <v>340</v>
      </c>
      <c r="C137" s="2" t="s">
        <v>51</v>
      </c>
      <c r="D137" s="6">
        <v>17</v>
      </c>
      <c r="E137" s="6">
        <v>17</v>
      </c>
      <c r="F137" s="6">
        <v>0</v>
      </c>
    </row>
    <row r="138" spans="2:6" x14ac:dyDescent="0.25">
      <c r="B138" s="5">
        <v>341</v>
      </c>
      <c r="C138" s="2" t="s">
        <v>52</v>
      </c>
      <c r="D138" s="6">
        <v>6173952</v>
      </c>
      <c r="E138" s="6">
        <v>6150960</v>
      </c>
      <c r="F138" s="6">
        <v>0</v>
      </c>
    </row>
    <row r="139" spans="2:6" x14ac:dyDescent="0.25">
      <c r="B139" s="5">
        <v>342</v>
      </c>
      <c r="C139" s="2" t="s">
        <v>53</v>
      </c>
      <c r="D139" s="6">
        <v>19296709</v>
      </c>
      <c r="E139" s="6">
        <v>19318519</v>
      </c>
      <c r="F139" s="6">
        <v>0</v>
      </c>
    </row>
    <row r="140" spans="2:6" x14ac:dyDescent="0.25">
      <c r="B140" s="5">
        <v>342.98</v>
      </c>
      <c r="C140" s="2" t="s">
        <v>54</v>
      </c>
      <c r="D140" s="6">
        <v>0</v>
      </c>
      <c r="E140" s="6">
        <v>0</v>
      </c>
      <c r="F140" s="6">
        <v>0</v>
      </c>
    </row>
    <row r="141" spans="2:6" x14ac:dyDescent="0.25">
      <c r="B141" s="5">
        <v>343</v>
      </c>
      <c r="C141" s="2" t="s">
        <v>55</v>
      </c>
      <c r="D141" s="6">
        <v>301204031</v>
      </c>
      <c r="E141" s="6">
        <v>301217552</v>
      </c>
      <c r="F141" s="6">
        <v>0</v>
      </c>
    </row>
    <row r="142" spans="2:6" x14ac:dyDescent="0.25">
      <c r="B142" s="5">
        <v>344</v>
      </c>
      <c r="C142" s="17" t="s">
        <v>56</v>
      </c>
      <c r="D142" s="6">
        <v>222917</v>
      </c>
      <c r="E142" s="6">
        <v>222917</v>
      </c>
      <c r="F142" s="6">
        <v>0</v>
      </c>
    </row>
    <row r="143" spans="2:6" x14ac:dyDescent="0.25">
      <c r="B143" s="5">
        <v>345</v>
      </c>
      <c r="C143" s="18" t="s">
        <v>57</v>
      </c>
      <c r="D143" s="6">
        <v>18335000</v>
      </c>
      <c r="E143" s="6">
        <v>18335000</v>
      </c>
      <c r="F143" s="6">
        <v>0</v>
      </c>
    </row>
    <row r="144" spans="2:6" x14ac:dyDescent="0.25">
      <c r="B144" s="5">
        <v>346</v>
      </c>
      <c r="C144" s="18" t="s">
        <v>58</v>
      </c>
      <c r="D144" s="6">
        <v>-37979128</v>
      </c>
      <c r="E144" s="6">
        <v>-37978763</v>
      </c>
      <c r="F144" s="6">
        <v>0</v>
      </c>
    </row>
    <row r="145" spans="2:6" x14ac:dyDescent="0.25">
      <c r="B145" s="5">
        <v>347</v>
      </c>
      <c r="C145" s="18" t="s">
        <v>59</v>
      </c>
      <c r="D145" s="6">
        <v>17335779</v>
      </c>
      <c r="E145" s="6">
        <v>17335779</v>
      </c>
      <c r="F145" s="6">
        <v>0</v>
      </c>
    </row>
    <row r="146" spans="2:6" x14ac:dyDescent="0.25">
      <c r="B146" s="5">
        <v>348</v>
      </c>
      <c r="C146" s="18" t="s">
        <v>60</v>
      </c>
      <c r="D146" s="6">
        <v>18668803</v>
      </c>
      <c r="E146" s="6">
        <v>18668725</v>
      </c>
      <c r="F146" s="6">
        <v>0</v>
      </c>
    </row>
    <row r="147" spans="2:6" x14ac:dyDescent="0.25">
      <c r="B147" s="5">
        <v>349</v>
      </c>
      <c r="C147" s="18" t="s">
        <v>61</v>
      </c>
      <c r="D147" s="6">
        <v>19921</v>
      </c>
      <c r="E147" s="6">
        <v>19921</v>
      </c>
      <c r="F147" s="6">
        <v>0</v>
      </c>
    </row>
    <row r="148" spans="2:6" x14ac:dyDescent="0.25">
      <c r="B148" s="5"/>
      <c r="C148" s="4" t="s">
        <v>62</v>
      </c>
      <c r="D148" s="22"/>
      <c r="E148" s="22"/>
      <c r="F148" s="22"/>
    </row>
    <row r="149" spans="2:6" x14ac:dyDescent="0.25">
      <c r="B149" s="5">
        <v>350</v>
      </c>
      <c r="C149" s="18" t="s">
        <v>27</v>
      </c>
      <c r="D149" s="6">
        <v>0</v>
      </c>
      <c r="E149" s="6">
        <v>0</v>
      </c>
      <c r="F149" s="6">
        <v>0</v>
      </c>
    </row>
    <row r="150" spans="2:6" x14ac:dyDescent="0.25">
      <c r="B150" s="5">
        <v>351</v>
      </c>
      <c r="C150" s="18" t="s">
        <v>28</v>
      </c>
      <c r="D150" s="6">
        <v>1634591</v>
      </c>
      <c r="E150" s="6">
        <v>0</v>
      </c>
      <c r="F150" s="6">
        <v>1634591</v>
      </c>
    </row>
    <row r="151" spans="2:6" x14ac:dyDescent="0.25">
      <c r="B151" s="20">
        <v>352</v>
      </c>
      <c r="C151" s="18" t="s">
        <v>63</v>
      </c>
      <c r="D151" s="6">
        <v>0</v>
      </c>
      <c r="E151" s="6">
        <v>0</v>
      </c>
      <c r="F151" s="6">
        <v>0</v>
      </c>
    </row>
    <row r="152" spans="2:6" x14ac:dyDescent="0.25">
      <c r="B152" s="5">
        <v>352.1</v>
      </c>
      <c r="C152" s="18" t="s">
        <v>64</v>
      </c>
      <c r="D152" s="6">
        <v>2939388</v>
      </c>
      <c r="E152" s="6">
        <v>0</v>
      </c>
      <c r="F152" s="6">
        <v>2939388</v>
      </c>
    </row>
    <row r="153" spans="2:6" x14ac:dyDescent="0.25">
      <c r="B153" s="5">
        <v>352.2</v>
      </c>
      <c r="C153" s="18" t="s">
        <v>65</v>
      </c>
      <c r="D153" s="6">
        <v>16519679</v>
      </c>
      <c r="E153" s="6">
        <v>0</v>
      </c>
      <c r="F153" s="6">
        <v>16519679</v>
      </c>
    </row>
    <row r="154" spans="2:6" x14ac:dyDescent="0.25">
      <c r="B154" s="5">
        <v>352.3</v>
      </c>
      <c r="C154" s="18" t="s">
        <v>66</v>
      </c>
      <c r="D154" s="6">
        <v>0</v>
      </c>
      <c r="E154" s="6">
        <v>0</v>
      </c>
      <c r="F154" s="6">
        <v>0</v>
      </c>
    </row>
    <row r="155" spans="2:6" x14ac:dyDescent="0.25">
      <c r="B155" s="5">
        <v>353</v>
      </c>
      <c r="C155" s="19" t="s">
        <v>67</v>
      </c>
      <c r="D155" s="6">
        <v>471881</v>
      </c>
      <c r="E155" s="6">
        <v>0</v>
      </c>
      <c r="F155" s="6">
        <v>471881</v>
      </c>
    </row>
    <row r="156" spans="2:6" x14ac:dyDescent="0.25">
      <c r="B156" s="5">
        <v>354</v>
      </c>
      <c r="C156" s="19" t="s">
        <v>68</v>
      </c>
      <c r="D156" s="6">
        <v>408174</v>
      </c>
      <c r="E156" s="6">
        <v>0</v>
      </c>
      <c r="F156" s="6">
        <v>408174</v>
      </c>
    </row>
    <row r="157" spans="2:6" x14ac:dyDescent="0.25">
      <c r="B157" s="5">
        <v>355</v>
      </c>
      <c r="C157" s="19" t="s">
        <v>69</v>
      </c>
      <c r="D157" s="6">
        <v>0</v>
      </c>
      <c r="E157" s="6">
        <v>0</v>
      </c>
      <c r="F157" s="6">
        <v>0</v>
      </c>
    </row>
    <row r="158" spans="2:6" x14ac:dyDescent="0.25">
      <c r="B158" s="5">
        <v>356</v>
      </c>
      <c r="C158" s="19" t="s">
        <v>70</v>
      </c>
      <c r="D158" s="6">
        <v>21601</v>
      </c>
      <c r="E158" s="6">
        <v>0</v>
      </c>
      <c r="F158" s="6">
        <v>21601</v>
      </c>
    </row>
    <row r="159" spans="2:6" x14ac:dyDescent="0.25">
      <c r="B159" s="5"/>
      <c r="C159" s="4" t="s">
        <v>35</v>
      </c>
      <c r="D159" s="22"/>
      <c r="E159" s="22"/>
      <c r="F159" s="22"/>
    </row>
    <row r="160" spans="2:6" x14ac:dyDescent="0.25">
      <c r="B160" s="5">
        <v>360</v>
      </c>
      <c r="C160" s="2" t="s">
        <v>27</v>
      </c>
      <c r="D160" s="6">
        <v>27</v>
      </c>
      <c r="E160" s="6">
        <v>0</v>
      </c>
      <c r="F160" s="6">
        <v>27</v>
      </c>
    </row>
    <row r="161" spans="2:6" x14ac:dyDescent="0.25">
      <c r="B161" s="5">
        <v>361</v>
      </c>
      <c r="C161" s="18" t="s">
        <v>28</v>
      </c>
      <c r="D161" s="6">
        <v>596513</v>
      </c>
      <c r="E161" s="6">
        <v>0</v>
      </c>
      <c r="F161" s="6">
        <v>596513</v>
      </c>
    </row>
    <row r="162" spans="2:6" x14ac:dyDescent="0.25">
      <c r="B162" s="5">
        <v>362</v>
      </c>
      <c r="C162" s="18" t="s">
        <v>71</v>
      </c>
      <c r="D162" s="6">
        <v>461883</v>
      </c>
      <c r="E162" s="6">
        <v>0</v>
      </c>
      <c r="F162" s="6">
        <v>461883</v>
      </c>
    </row>
    <row r="163" spans="2:6" x14ac:dyDescent="0.25">
      <c r="B163" s="5">
        <v>363</v>
      </c>
      <c r="C163" s="18" t="s">
        <v>41</v>
      </c>
      <c r="D163" s="6">
        <v>2371356</v>
      </c>
      <c r="E163" s="6">
        <v>0</v>
      </c>
      <c r="F163" s="6">
        <v>2371356</v>
      </c>
    </row>
    <row r="164" spans="2:6" x14ac:dyDescent="0.25">
      <c r="B164" s="5">
        <v>364</v>
      </c>
      <c r="C164" s="18" t="s">
        <v>42</v>
      </c>
      <c r="D164" s="6">
        <v>0</v>
      </c>
      <c r="E164" s="6">
        <v>0</v>
      </c>
      <c r="F164" s="6">
        <v>0</v>
      </c>
    </row>
    <row r="165" spans="2:6" x14ac:dyDescent="0.25">
      <c r="B165" s="5">
        <v>365</v>
      </c>
      <c r="C165" s="18" t="s">
        <v>44</v>
      </c>
      <c r="D165" s="6">
        <v>1398089</v>
      </c>
      <c r="E165" s="6">
        <v>0</v>
      </c>
      <c r="F165" s="6">
        <v>1398089</v>
      </c>
    </row>
    <row r="166" spans="2:6" x14ac:dyDescent="0.25">
      <c r="B166" s="5"/>
      <c r="C166" s="4" t="s">
        <v>72</v>
      </c>
      <c r="D166" s="22"/>
      <c r="E166" s="22"/>
      <c r="F166" s="22"/>
    </row>
    <row r="167" spans="2:6" x14ac:dyDescent="0.25">
      <c r="B167" s="5">
        <v>370</v>
      </c>
      <c r="C167" s="2" t="s">
        <v>27</v>
      </c>
      <c r="D167" s="6">
        <v>0</v>
      </c>
      <c r="E167" s="6">
        <v>0</v>
      </c>
      <c r="F167" s="6">
        <v>0</v>
      </c>
    </row>
    <row r="168" spans="2:6" x14ac:dyDescent="0.25">
      <c r="B168" s="5">
        <v>370.1</v>
      </c>
      <c r="C168" s="2" t="s">
        <v>73</v>
      </c>
      <c r="D168" s="6">
        <v>0</v>
      </c>
      <c r="E168" s="6">
        <v>0</v>
      </c>
      <c r="F168" s="6">
        <v>0</v>
      </c>
    </row>
    <row r="169" spans="2:6" x14ac:dyDescent="0.25">
      <c r="B169" s="5">
        <v>370.2</v>
      </c>
      <c r="C169" s="2" t="s">
        <v>74</v>
      </c>
      <c r="D169" s="6">
        <v>0</v>
      </c>
      <c r="E169" s="6">
        <v>0</v>
      </c>
      <c r="F169" s="6">
        <v>0</v>
      </c>
    </row>
    <row r="170" spans="2:6" x14ac:dyDescent="0.25">
      <c r="B170" s="5">
        <v>371</v>
      </c>
      <c r="C170" s="18" t="s">
        <v>28</v>
      </c>
      <c r="D170" s="6">
        <v>1171132</v>
      </c>
      <c r="E170" s="6">
        <v>0</v>
      </c>
      <c r="F170" s="6">
        <v>1171132</v>
      </c>
    </row>
    <row r="171" spans="2:6" x14ac:dyDescent="0.25">
      <c r="B171" s="5">
        <v>372</v>
      </c>
      <c r="C171" s="18" t="s">
        <v>75</v>
      </c>
      <c r="D171" s="6">
        <v>6342928</v>
      </c>
      <c r="E171" s="6">
        <v>0</v>
      </c>
      <c r="F171" s="6">
        <v>6342928</v>
      </c>
    </row>
    <row r="172" spans="2:6" x14ac:dyDescent="0.25">
      <c r="B172" s="5">
        <v>373</v>
      </c>
      <c r="C172" s="18" t="s">
        <v>76</v>
      </c>
      <c r="D172" s="6">
        <v>2367714</v>
      </c>
      <c r="E172" s="6">
        <v>0</v>
      </c>
      <c r="F172" s="6">
        <v>2367714</v>
      </c>
    </row>
    <row r="173" spans="2:6" x14ac:dyDescent="0.25">
      <c r="B173" s="5">
        <v>374</v>
      </c>
      <c r="C173" s="18" t="s">
        <v>77</v>
      </c>
      <c r="D173" s="6">
        <v>38393</v>
      </c>
      <c r="E173" s="6">
        <v>0</v>
      </c>
      <c r="F173" s="6">
        <v>38393</v>
      </c>
    </row>
    <row r="174" spans="2:6" x14ac:dyDescent="0.25">
      <c r="B174" s="5">
        <v>375</v>
      </c>
      <c r="C174" s="18" t="s">
        <v>78</v>
      </c>
      <c r="D174" s="6">
        <v>0</v>
      </c>
      <c r="E174" s="6">
        <v>0</v>
      </c>
      <c r="F174" s="6">
        <v>0</v>
      </c>
    </row>
    <row r="175" spans="2:6" x14ac:dyDescent="0.25">
      <c r="B175" s="5"/>
      <c r="C175" s="4" t="s">
        <v>79</v>
      </c>
      <c r="D175" s="22"/>
      <c r="E175" s="22"/>
      <c r="F175" s="22"/>
    </row>
    <row r="176" spans="2:6" x14ac:dyDescent="0.25">
      <c r="B176" s="5">
        <v>389</v>
      </c>
      <c r="C176" s="18" t="s">
        <v>80</v>
      </c>
      <c r="D176" s="6">
        <v>-1599</v>
      </c>
      <c r="E176" s="6">
        <v>-1599</v>
      </c>
      <c r="F176" s="6">
        <v>0</v>
      </c>
    </row>
    <row r="177" spans="2:6" x14ac:dyDescent="0.25">
      <c r="B177" s="5">
        <v>390</v>
      </c>
      <c r="C177" s="17" t="s">
        <v>81</v>
      </c>
      <c r="D177" s="6">
        <v>4301779</v>
      </c>
      <c r="E177" s="6">
        <v>4145471</v>
      </c>
      <c r="F177" s="6">
        <v>143506</v>
      </c>
    </row>
    <row r="178" spans="2:6" x14ac:dyDescent="0.25">
      <c r="B178" s="5">
        <v>390.1</v>
      </c>
      <c r="C178" s="18" t="s">
        <v>82</v>
      </c>
      <c r="D178" s="6">
        <v>1728462</v>
      </c>
      <c r="E178" s="6">
        <v>1888640</v>
      </c>
      <c r="F178" s="6">
        <v>0</v>
      </c>
    </row>
    <row r="179" spans="2:6" x14ac:dyDescent="0.25">
      <c r="B179" s="5">
        <v>390.2</v>
      </c>
      <c r="C179" s="18" t="s">
        <v>83</v>
      </c>
      <c r="D179" s="6">
        <v>174588</v>
      </c>
      <c r="E179" s="6">
        <v>174588</v>
      </c>
      <c r="F179" s="6">
        <v>0</v>
      </c>
    </row>
    <row r="180" spans="2:6" x14ac:dyDescent="0.25">
      <c r="B180" s="5">
        <v>390.3</v>
      </c>
      <c r="C180" s="18" t="s">
        <v>84</v>
      </c>
      <c r="D180" s="6">
        <v>2239477</v>
      </c>
      <c r="E180" s="6">
        <v>2237861</v>
      </c>
      <c r="F180" s="6">
        <v>0</v>
      </c>
    </row>
    <row r="181" spans="2:6" x14ac:dyDescent="0.25">
      <c r="B181" s="5">
        <v>390.9</v>
      </c>
      <c r="C181" s="18" t="s">
        <v>85</v>
      </c>
      <c r="D181" s="6">
        <v>191184</v>
      </c>
      <c r="E181" s="6">
        <v>180108</v>
      </c>
      <c r="F181" s="6">
        <v>0</v>
      </c>
    </row>
    <row r="182" spans="2:6" x14ac:dyDescent="0.25">
      <c r="B182" s="5">
        <v>391</v>
      </c>
      <c r="C182" s="18" t="s">
        <v>86</v>
      </c>
      <c r="D182" s="6">
        <v>1130941</v>
      </c>
      <c r="E182" s="6">
        <v>930896</v>
      </c>
      <c r="F182" s="6">
        <v>38942</v>
      </c>
    </row>
    <row r="183" spans="2:6" x14ac:dyDescent="0.25">
      <c r="B183" s="5">
        <v>391.1</v>
      </c>
      <c r="C183" s="18" t="s">
        <v>87</v>
      </c>
      <c r="D183" s="6">
        <v>2224155</v>
      </c>
      <c r="E183" s="6">
        <v>1429462</v>
      </c>
      <c r="F183" s="6">
        <v>57720</v>
      </c>
    </row>
    <row r="184" spans="2:6" x14ac:dyDescent="0.25">
      <c r="B184" s="5">
        <v>391.2</v>
      </c>
      <c r="C184" s="18" t="s">
        <v>88</v>
      </c>
      <c r="D184" s="6">
        <v>3151674</v>
      </c>
      <c r="E184" s="6">
        <v>0</v>
      </c>
      <c r="F184" s="6">
        <v>0</v>
      </c>
    </row>
    <row r="185" spans="2:6" x14ac:dyDescent="0.25">
      <c r="B185" s="5">
        <v>391.25</v>
      </c>
      <c r="C185" s="18" t="s">
        <v>89</v>
      </c>
      <c r="D185" s="6">
        <v>20092120</v>
      </c>
      <c r="E185" s="6">
        <v>1425299</v>
      </c>
      <c r="F185" s="6">
        <v>41860</v>
      </c>
    </row>
    <row r="186" spans="2:6" x14ac:dyDescent="0.25">
      <c r="B186" s="5">
        <v>391.26</v>
      </c>
      <c r="C186" s="18" t="s">
        <v>90</v>
      </c>
      <c r="D186" s="6">
        <v>0</v>
      </c>
      <c r="E186" s="6">
        <v>0</v>
      </c>
      <c r="F186" s="6">
        <v>0</v>
      </c>
    </row>
    <row r="187" spans="2:6" x14ac:dyDescent="0.25">
      <c r="B187" s="5">
        <v>391.3</v>
      </c>
      <c r="C187" s="18" t="s">
        <v>91</v>
      </c>
      <c r="D187" s="6">
        <v>-17563</v>
      </c>
      <c r="E187" s="6">
        <v>-16638</v>
      </c>
      <c r="F187" s="6">
        <v>0</v>
      </c>
    </row>
    <row r="188" spans="2:6" x14ac:dyDescent="0.25">
      <c r="B188" s="5">
        <v>391.4</v>
      </c>
      <c r="C188" s="18" t="s">
        <v>92</v>
      </c>
      <c r="D188" s="6">
        <v>24988843</v>
      </c>
      <c r="E188" s="6">
        <v>0</v>
      </c>
      <c r="F188" s="6">
        <v>0</v>
      </c>
    </row>
    <row r="189" spans="2:6" x14ac:dyDescent="0.25">
      <c r="B189" s="5">
        <v>392</v>
      </c>
      <c r="C189" s="18" t="s">
        <v>93</v>
      </c>
      <c r="D189" s="6">
        <v>809765</v>
      </c>
      <c r="E189" s="6">
        <v>0</v>
      </c>
      <c r="F189" s="6">
        <v>809765</v>
      </c>
    </row>
    <row r="190" spans="2:6" x14ac:dyDescent="0.25">
      <c r="B190" s="5">
        <v>392.1</v>
      </c>
      <c r="C190" s="18" t="s">
        <v>94</v>
      </c>
      <c r="D190" s="6">
        <v>5851447</v>
      </c>
      <c r="E190" s="6">
        <v>5487871</v>
      </c>
      <c r="F190" s="6">
        <v>0</v>
      </c>
    </row>
    <row r="191" spans="2:6" x14ac:dyDescent="0.25">
      <c r="B191" s="5">
        <v>392.2</v>
      </c>
      <c r="C191" s="18" t="s">
        <v>95</v>
      </c>
      <c r="D191" s="6">
        <v>3297283</v>
      </c>
      <c r="E191" s="6">
        <v>3213954</v>
      </c>
      <c r="F191" s="6">
        <v>0</v>
      </c>
    </row>
    <row r="192" spans="2:6" x14ac:dyDescent="0.25">
      <c r="B192" s="5">
        <v>392.3</v>
      </c>
      <c r="C192" s="18" t="s">
        <v>96</v>
      </c>
      <c r="D192" s="6">
        <v>1945416</v>
      </c>
      <c r="E192" s="6">
        <v>1259917</v>
      </c>
      <c r="F192" s="6">
        <v>0</v>
      </c>
    </row>
    <row r="193" spans="2:6" x14ac:dyDescent="0.25">
      <c r="B193" s="5">
        <v>392.4</v>
      </c>
      <c r="C193" s="18" t="s">
        <v>97</v>
      </c>
      <c r="D193" s="6">
        <v>4919307</v>
      </c>
      <c r="E193" s="6">
        <v>4208953</v>
      </c>
      <c r="F193" s="6">
        <v>0</v>
      </c>
    </row>
    <row r="194" spans="2:6" x14ac:dyDescent="0.25">
      <c r="B194" s="5">
        <v>393</v>
      </c>
      <c r="C194" s="18" t="s">
        <v>98</v>
      </c>
      <c r="D194" s="6">
        <v>3893</v>
      </c>
      <c r="E194" s="6">
        <v>-25344</v>
      </c>
      <c r="F194" s="6">
        <v>29237</v>
      </c>
    </row>
    <row r="195" spans="2:6" x14ac:dyDescent="0.25">
      <c r="B195" s="5">
        <v>394</v>
      </c>
      <c r="C195" s="18" t="s">
        <v>99</v>
      </c>
      <c r="D195" s="6">
        <v>4687615</v>
      </c>
      <c r="E195" s="6">
        <v>4320155</v>
      </c>
      <c r="F195" s="6">
        <v>158695</v>
      </c>
    </row>
    <row r="196" spans="2:6" x14ac:dyDescent="0.25">
      <c r="B196" s="5">
        <v>395</v>
      </c>
      <c r="C196" s="18" t="s">
        <v>100</v>
      </c>
      <c r="D196" s="6">
        <v>803152</v>
      </c>
      <c r="E196" s="6">
        <v>756802</v>
      </c>
      <c r="F196" s="6">
        <v>46350</v>
      </c>
    </row>
    <row r="197" spans="2:6" x14ac:dyDescent="0.25">
      <c r="B197" s="5">
        <v>396</v>
      </c>
      <c r="C197" s="18" t="s">
        <v>101</v>
      </c>
      <c r="D197" s="6">
        <v>2032041</v>
      </c>
      <c r="E197" s="6">
        <v>1733858</v>
      </c>
      <c r="F197" s="6">
        <v>298164</v>
      </c>
    </row>
    <row r="198" spans="2:6" x14ac:dyDescent="0.25">
      <c r="B198" s="5">
        <v>397</v>
      </c>
      <c r="C198" s="18" t="s">
        <v>102</v>
      </c>
      <c r="D198" s="6">
        <v>119082</v>
      </c>
      <c r="E198" s="6">
        <v>0</v>
      </c>
      <c r="F198" s="6">
        <v>119082</v>
      </c>
    </row>
    <row r="199" spans="2:6" x14ac:dyDescent="0.25">
      <c r="B199" s="5">
        <v>397.1</v>
      </c>
      <c r="C199" s="18" t="s">
        <v>103</v>
      </c>
      <c r="D199" s="6">
        <v>3092793</v>
      </c>
      <c r="E199" s="6">
        <v>3123664</v>
      </c>
      <c r="F199" s="6">
        <v>0</v>
      </c>
    </row>
    <row r="200" spans="2:6" x14ac:dyDescent="0.25">
      <c r="B200" s="5">
        <v>397.2</v>
      </c>
      <c r="C200" s="18" t="s">
        <v>104</v>
      </c>
      <c r="D200" s="6">
        <v>79177</v>
      </c>
      <c r="E200" s="6">
        <v>40732</v>
      </c>
      <c r="F200" s="6">
        <v>0</v>
      </c>
    </row>
    <row r="201" spans="2:6" x14ac:dyDescent="0.25">
      <c r="B201" s="5">
        <v>398</v>
      </c>
      <c r="C201" s="18" t="s">
        <v>105</v>
      </c>
      <c r="D201" s="6">
        <v>1830275</v>
      </c>
      <c r="E201" s="6">
        <v>1693553</v>
      </c>
      <c r="F201" s="6">
        <v>101727</v>
      </c>
    </row>
    <row r="202" spans="2:6" x14ac:dyDescent="0.25">
      <c r="B202" s="5">
        <v>399</v>
      </c>
      <c r="C202" s="18" t="s">
        <v>106</v>
      </c>
      <c r="D202" s="6">
        <v>-145065</v>
      </c>
      <c r="E202" s="6">
        <v>-369741</v>
      </c>
      <c r="F202" s="6">
        <v>19093</v>
      </c>
    </row>
    <row r="203" spans="2:6" x14ac:dyDescent="0.25">
      <c r="B203" s="5">
        <v>102.1</v>
      </c>
      <c r="C203" s="18" t="s">
        <v>109</v>
      </c>
      <c r="D203" s="6">
        <v>-1242330</v>
      </c>
      <c r="E203" s="6">
        <v>-713701</v>
      </c>
      <c r="F203" s="6">
        <v>-7255</v>
      </c>
    </row>
    <row r="204" spans="2:6" x14ac:dyDescent="0.25">
      <c r="B204" s="5">
        <v>1701</v>
      </c>
      <c r="C204" s="24" t="s">
        <v>2</v>
      </c>
      <c r="D204" s="6">
        <v>0</v>
      </c>
      <c r="E204" s="6">
        <v>45912311</v>
      </c>
      <c r="F204" s="6">
        <v>3381559</v>
      </c>
    </row>
    <row r="205" spans="2:6" x14ac:dyDescent="0.25">
      <c r="B205" s="5"/>
      <c r="C205" s="18"/>
      <c r="D205" s="6"/>
      <c r="E205" s="6"/>
      <c r="F205" s="6"/>
    </row>
    <row r="206" spans="2:6" x14ac:dyDescent="0.25">
      <c r="B206" s="1"/>
      <c r="C206" s="2" t="s">
        <v>4</v>
      </c>
      <c r="D206" s="6">
        <v>634258475</v>
      </c>
      <c r="E206" s="6">
        <v>592273028</v>
      </c>
      <c r="F206" s="6">
        <v>41985447</v>
      </c>
    </row>
    <row r="207" spans="2:6" x14ac:dyDescent="0.25">
      <c r="B207" s="1"/>
      <c r="C207" s="2" t="s">
        <v>107</v>
      </c>
      <c r="D207" s="6">
        <v>0</v>
      </c>
      <c r="E207" s="6">
        <v>0</v>
      </c>
      <c r="F207" s="6">
        <v>0</v>
      </c>
    </row>
    <row r="208" spans="2:6" x14ac:dyDescent="0.25">
      <c r="B208" s="1"/>
      <c r="C208" s="1"/>
      <c r="D208" s="6">
        <v>634258475</v>
      </c>
      <c r="E208" s="6">
        <v>592273028</v>
      </c>
      <c r="F208" s="6">
        <v>41985447</v>
      </c>
    </row>
    <row r="209" spans="1:6" x14ac:dyDescent="0.25">
      <c r="A209" s="4" t="s">
        <v>110</v>
      </c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3" t="s">
        <v>4</v>
      </c>
      <c r="E210" s="3" t="s">
        <v>5</v>
      </c>
      <c r="F210" s="11" t="s">
        <v>12</v>
      </c>
    </row>
    <row r="211" spans="1:6" x14ac:dyDescent="0.25">
      <c r="A211" s="9">
        <v>0</v>
      </c>
      <c r="B211" s="9" t="s">
        <v>13</v>
      </c>
      <c r="C211" s="9" t="s">
        <v>14</v>
      </c>
      <c r="D211" s="10" t="s">
        <v>15</v>
      </c>
      <c r="E211" s="16" t="s">
        <v>16</v>
      </c>
      <c r="F211" s="16" t="s">
        <v>17</v>
      </c>
    </row>
    <row r="212" spans="1:6" x14ac:dyDescent="0.25">
      <c r="A212" s="1"/>
      <c r="B212" s="5"/>
      <c r="C212" s="25" t="s">
        <v>111</v>
      </c>
      <c r="D212" s="1"/>
      <c r="E212" s="1"/>
      <c r="F212" s="1"/>
    </row>
    <row r="213" spans="1:6" x14ac:dyDescent="0.25">
      <c r="A213" s="1"/>
      <c r="B213" s="5">
        <v>252.11</v>
      </c>
      <c r="C213" s="2" t="s">
        <v>112</v>
      </c>
      <c r="D213" s="6">
        <v>-1654536</v>
      </c>
      <c r="E213" s="6">
        <v>-1654536</v>
      </c>
      <c r="F213" s="6">
        <v>0</v>
      </c>
    </row>
    <row r="214" spans="1:6" x14ac:dyDescent="0.25">
      <c r="A214" s="1"/>
      <c r="B214" s="5">
        <v>252.12</v>
      </c>
      <c r="C214" s="2" t="s">
        <v>113</v>
      </c>
      <c r="D214" s="6">
        <v>0</v>
      </c>
      <c r="E214" s="6">
        <v>0</v>
      </c>
      <c r="F214" s="6">
        <v>0</v>
      </c>
    </row>
    <row r="215" spans="1:6" x14ac:dyDescent="0.25">
      <c r="A215" s="1"/>
      <c r="B215" s="5">
        <v>252.15</v>
      </c>
      <c r="C215" s="2" t="s">
        <v>114</v>
      </c>
      <c r="D215" s="6">
        <v>-336220</v>
      </c>
      <c r="E215" s="6">
        <v>-336220</v>
      </c>
      <c r="F215" s="6">
        <v>0</v>
      </c>
    </row>
    <row r="216" spans="1:6" x14ac:dyDescent="0.25">
      <c r="A216" s="1"/>
      <c r="B216" s="5">
        <v>252.17</v>
      </c>
      <c r="C216" s="2" t="s">
        <v>115</v>
      </c>
      <c r="D216" s="6">
        <v>-22321</v>
      </c>
      <c r="E216" s="6">
        <v>-3089</v>
      </c>
      <c r="F216" s="6">
        <v>-19232</v>
      </c>
    </row>
    <row r="217" spans="1:6" x14ac:dyDescent="0.25">
      <c r="A217" s="1"/>
      <c r="B217" s="5">
        <v>252.21</v>
      </c>
      <c r="C217" s="2" t="s">
        <v>116</v>
      </c>
      <c r="D217" s="6">
        <v>0</v>
      </c>
      <c r="E217" s="6">
        <v>0</v>
      </c>
      <c r="F217" s="6">
        <v>0</v>
      </c>
    </row>
    <row r="218" spans="1:6" x14ac:dyDescent="0.25">
      <c r="A218" s="1"/>
      <c r="B218" s="5">
        <v>252.8</v>
      </c>
      <c r="C218" s="2" t="s">
        <v>117</v>
      </c>
      <c r="D218" s="6">
        <v>85984</v>
      </c>
      <c r="E218" s="6">
        <v>0</v>
      </c>
      <c r="F218" s="6">
        <v>0</v>
      </c>
    </row>
    <row r="219" spans="1:6" x14ac:dyDescent="0.25">
      <c r="A219" s="1"/>
      <c r="B219" s="5">
        <v>1701</v>
      </c>
      <c r="C219" s="24" t="s">
        <v>2</v>
      </c>
      <c r="D219" s="6">
        <v>1</v>
      </c>
      <c r="E219" s="6">
        <v>80086</v>
      </c>
      <c r="F219" s="6">
        <v>5899</v>
      </c>
    </row>
    <row r="220" spans="1:6" x14ac:dyDescent="0.25">
      <c r="A220" s="1"/>
      <c r="B220" s="5"/>
      <c r="C220" s="1"/>
      <c r="D220" s="1"/>
      <c r="E220" s="1"/>
      <c r="F220" s="1"/>
    </row>
    <row r="221" spans="1:6" x14ac:dyDescent="0.25">
      <c r="A221" s="1"/>
      <c r="B221" s="5"/>
      <c r="C221" s="2" t="s">
        <v>118</v>
      </c>
      <c r="D221" s="6">
        <v>-1927092</v>
      </c>
      <c r="E221" s="6">
        <v>-1913759</v>
      </c>
      <c r="F221" s="6">
        <v>-13333</v>
      </c>
    </row>
    <row r="222" spans="1:6" x14ac:dyDescent="0.25">
      <c r="A222" s="1"/>
      <c r="B222" s="5"/>
      <c r="C222" s="2" t="s">
        <v>107</v>
      </c>
      <c r="D222" s="6">
        <v>-1927093</v>
      </c>
      <c r="E222" s="6">
        <v>-1913759</v>
      </c>
      <c r="F222" s="6">
        <v>-13333</v>
      </c>
    </row>
    <row r="223" spans="1:6" x14ac:dyDescent="0.25">
      <c r="A223" s="1"/>
      <c r="B223" s="5"/>
      <c r="C223" s="1"/>
      <c r="D223" s="6">
        <v>1</v>
      </c>
      <c r="E223" s="6">
        <v>0</v>
      </c>
      <c r="F223" s="6">
        <v>0</v>
      </c>
    </row>
    <row r="224" spans="1:6" x14ac:dyDescent="0.25">
      <c r="A224" s="4" t="s">
        <v>119</v>
      </c>
      <c r="B224" s="5"/>
      <c r="C224" s="1"/>
      <c r="D224" s="1"/>
      <c r="E224" s="1"/>
      <c r="F224" s="1"/>
    </row>
    <row r="225" spans="1:6" x14ac:dyDescent="0.25">
      <c r="A225" s="9">
        <v>0</v>
      </c>
      <c r="B225" s="9" t="s">
        <v>13</v>
      </c>
      <c r="C225" s="9" t="s">
        <v>14</v>
      </c>
      <c r="D225" s="10" t="s">
        <v>15</v>
      </c>
      <c r="E225" s="16" t="s">
        <v>16</v>
      </c>
      <c r="F225" s="16" t="s">
        <v>17</v>
      </c>
    </row>
    <row r="226" spans="1:6" x14ac:dyDescent="0.25">
      <c r="A226" s="1"/>
      <c r="B226" s="5"/>
      <c r="C226" s="25" t="s">
        <v>120</v>
      </c>
      <c r="D226" s="1"/>
      <c r="E226" s="1"/>
      <c r="F226" s="1"/>
    </row>
    <row r="227" spans="1:6" x14ac:dyDescent="0.25">
      <c r="A227" s="1"/>
      <c r="B227" s="5">
        <v>271.11</v>
      </c>
      <c r="C227" s="2" t="s">
        <v>121</v>
      </c>
      <c r="D227" s="6">
        <v>226574122</v>
      </c>
      <c r="E227" s="6">
        <v>199077578</v>
      </c>
      <c r="F227" s="6">
        <v>27496544</v>
      </c>
    </row>
    <row r="228" spans="1:6" x14ac:dyDescent="0.25">
      <c r="A228" s="1"/>
      <c r="B228" s="5">
        <v>271.12</v>
      </c>
      <c r="C228" s="2" t="s">
        <v>122</v>
      </c>
      <c r="D228" s="6">
        <v>80242707</v>
      </c>
      <c r="E228" s="6">
        <v>78240857</v>
      </c>
      <c r="F228" s="6">
        <v>2001850</v>
      </c>
    </row>
    <row r="229" spans="1:6" x14ac:dyDescent="0.25">
      <c r="A229" s="1"/>
      <c r="B229" s="5">
        <v>271.13</v>
      </c>
      <c r="C229" s="2" t="s">
        <v>123</v>
      </c>
      <c r="D229" s="6">
        <v>483319</v>
      </c>
      <c r="E229" s="6">
        <v>274852</v>
      </c>
      <c r="F229" s="6">
        <v>208467</v>
      </c>
    </row>
    <row r="230" spans="1:6" x14ac:dyDescent="0.25">
      <c r="A230" s="1"/>
      <c r="B230" s="5">
        <v>271.14</v>
      </c>
      <c r="C230" s="2" t="s">
        <v>124</v>
      </c>
      <c r="D230" s="6">
        <v>5863738</v>
      </c>
      <c r="E230" s="6">
        <v>5870725</v>
      </c>
      <c r="F230" s="6">
        <v>0</v>
      </c>
    </row>
    <row r="231" spans="1:6" x14ac:dyDescent="0.25">
      <c r="A231" s="1"/>
      <c r="B231" s="5">
        <v>271.14999999999998</v>
      </c>
      <c r="C231" s="2" t="s">
        <v>125</v>
      </c>
      <c r="D231" s="6">
        <v>9001914</v>
      </c>
      <c r="E231" s="6">
        <v>9001914</v>
      </c>
      <c r="F231" s="6">
        <v>0</v>
      </c>
    </row>
    <row r="232" spans="1:6" x14ac:dyDescent="0.25">
      <c r="A232" s="1"/>
      <c r="B232" s="5">
        <v>271.16000000000003</v>
      </c>
      <c r="C232" s="2" t="s">
        <v>126</v>
      </c>
      <c r="D232" s="6">
        <v>11104199</v>
      </c>
      <c r="E232" s="6">
        <v>5015515</v>
      </c>
      <c r="F232" s="6">
        <v>6081184</v>
      </c>
    </row>
    <row r="233" spans="1:6" x14ac:dyDescent="0.25">
      <c r="A233" s="1"/>
      <c r="B233" s="5">
        <v>271.17</v>
      </c>
      <c r="C233" s="2" t="s">
        <v>127</v>
      </c>
      <c r="D233" s="6">
        <v>2048656</v>
      </c>
      <c r="E233" s="6">
        <v>720013</v>
      </c>
      <c r="F233" s="6">
        <v>218631</v>
      </c>
    </row>
    <row r="234" spans="1:6" x14ac:dyDescent="0.25">
      <c r="A234" s="1"/>
      <c r="B234" s="5">
        <v>271.20999999999998</v>
      </c>
      <c r="C234" s="2" t="s">
        <v>128</v>
      </c>
      <c r="D234" s="6">
        <v>48075966</v>
      </c>
      <c r="E234" s="6">
        <v>47576152</v>
      </c>
      <c r="F234" s="6">
        <v>499814</v>
      </c>
    </row>
    <row r="235" spans="1:6" x14ac:dyDescent="0.25">
      <c r="A235" s="1"/>
      <c r="B235" s="5">
        <v>271.22000000000003</v>
      </c>
      <c r="C235" s="2" t="s">
        <v>129</v>
      </c>
      <c r="D235" s="6">
        <v>10416954</v>
      </c>
      <c r="E235" s="6">
        <v>10389886</v>
      </c>
      <c r="F235" s="6">
        <v>27068</v>
      </c>
    </row>
    <row r="236" spans="1:6" x14ac:dyDescent="0.25">
      <c r="A236" s="1"/>
      <c r="B236" s="5">
        <v>271.23</v>
      </c>
      <c r="C236" s="2" t="s">
        <v>130</v>
      </c>
      <c r="D236" s="6">
        <v>39294817</v>
      </c>
      <c r="E236" s="6">
        <v>39083078</v>
      </c>
      <c r="F236" s="6">
        <v>211739</v>
      </c>
    </row>
    <row r="237" spans="1:6" x14ac:dyDescent="0.25">
      <c r="A237" s="1"/>
      <c r="B237" s="5">
        <v>271.24</v>
      </c>
      <c r="C237" s="2" t="s">
        <v>131</v>
      </c>
      <c r="D237" s="6">
        <v>670462</v>
      </c>
      <c r="E237" s="6">
        <v>670462</v>
      </c>
      <c r="F237" s="6">
        <v>0</v>
      </c>
    </row>
    <row r="238" spans="1:6" x14ac:dyDescent="0.25">
      <c r="A238" s="1"/>
      <c r="B238" s="5">
        <v>271.25</v>
      </c>
      <c r="C238" s="2" t="s">
        <v>132</v>
      </c>
      <c r="D238" s="6">
        <v>-65470</v>
      </c>
      <c r="E238" s="6">
        <v>-65470</v>
      </c>
      <c r="F238" s="6">
        <v>0</v>
      </c>
    </row>
    <row r="239" spans="1:6" x14ac:dyDescent="0.25">
      <c r="A239" s="1"/>
      <c r="B239" s="5">
        <v>271.26</v>
      </c>
      <c r="C239" s="2" t="s">
        <v>133</v>
      </c>
      <c r="D239" s="6">
        <v>605152</v>
      </c>
      <c r="E239" s="6">
        <v>183528</v>
      </c>
      <c r="F239" s="6">
        <v>421624</v>
      </c>
    </row>
    <row r="240" spans="1:6" x14ac:dyDescent="0.25">
      <c r="A240" s="1"/>
      <c r="B240" s="5">
        <v>271.27</v>
      </c>
      <c r="C240" s="2" t="s">
        <v>134</v>
      </c>
      <c r="D240" s="6">
        <v>2484916</v>
      </c>
      <c r="E240" s="6">
        <v>2429842</v>
      </c>
      <c r="F240" s="6">
        <v>55074</v>
      </c>
    </row>
    <row r="241" spans="1:18" x14ac:dyDescent="0.25">
      <c r="A241" s="1"/>
      <c r="B241" s="5">
        <v>271.33</v>
      </c>
      <c r="C241" s="2" t="s">
        <v>135</v>
      </c>
      <c r="D241" s="6">
        <v>0</v>
      </c>
      <c r="E241" s="6">
        <v>0</v>
      </c>
      <c r="F241" s="6">
        <v>0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1"/>
      <c r="B242" s="5">
        <v>272</v>
      </c>
      <c r="C242" s="2" t="s">
        <v>136</v>
      </c>
      <c r="D242" s="6">
        <v>-121024563</v>
      </c>
      <c r="E242" s="6">
        <v>-98200639</v>
      </c>
      <c r="F242" s="6">
        <v>-22822011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1"/>
      <c r="B243" s="5">
        <v>1701</v>
      </c>
      <c r="C243" s="24" t="s">
        <v>2</v>
      </c>
      <c r="D243" s="6">
        <v>0</v>
      </c>
      <c r="E243" s="6">
        <v>1032561</v>
      </c>
      <c r="F243" s="6">
        <v>76051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5" spans="1:18" x14ac:dyDescent="0.25">
      <c r="A245" s="1"/>
      <c r="B245" s="1"/>
      <c r="C245" s="2" t="s">
        <v>137</v>
      </c>
      <c r="D245" s="6">
        <v>315776889</v>
      </c>
      <c r="E245" s="6">
        <v>301300854</v>
      </c>
      <c r="F245" s="6">
        <v>14476035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1"/>
      <c r="B246" s="1"/>
      <c r="C246" s="2" t="s">
        <v>107</v>
      </c>
      <c r="D246" s="6">
        <v>315776889</v>
      </c>
      <c r="E246" s="6">
        <v>301300854</v>
      </c>
      <c r="F246" s="6">
        <v>14476035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1"/>
      <c r="B247" s="1"/>
      <c r="C247" s="1"/>
      <c r="D247" s="6">
        <v>0</v>
      </c>
      <c r="E247" s="6">
        <v>0</v>
      </c>
      <c r="F247" s="6">
        <v>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51" spans="1:18" x14ac:dyDescent="0.25">
      <c r="A251" s="4" t="s">
        <v>138</v>
      </c>
      <c r="B251" s="1"/>
      <c r="C251" s="1"/>
      <c r="D251" s="1"/>
      <c r="E251" s="1"/>
      <c r="F251" s="1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26.25" x14ac:dyDescent="0.25">
      <c r="A252" s="1"/>
      <c r="B252" s="1"/>
      <c r="C252" s="1"/>
      <c r="D252" s="3" t="s">
        <v>4</v>
      </c>
      <c r="E252" s="3" t="s">
        <v>5</v>
      </c>
      <c r="F252" s="11" t="s">
        <v>6</v>
      </c>
      <c r="G252" s="1"/>
      <c r="H252" s="3"/>
      <c r="I252" s="3"/>
      <c r="J252" s="11"/>
      <c r="K252" s="11"/>
      <c r="L252" s="11"/>
      <c r="M252" s="11"/>
      <c r="N252" s="11"/>
      <c r="O252" s="11"/>
      <c r="P252" s="5"/>
      <c r="Q252" s="5"/>
      <c r="R252" s="5"/>
    </row>
    <row r="253" spans="1:18" x14ac:dyDescent="0.25">
      <c r="A253" s="28">
        <v>0</v>
      </c>
      <c r="B253" s="28" t="s">
        <v>13</v>
      </c>
      <c r="C253" s="28" t="s">
        <v>14</v>
      </c>
      <c r="D253" s="29" t="s">
        <v>15</v>
      </c>
      <c r="E253" s="30" t="s">
        <v>16</v>
      </c>
      <c r="F253" s="30" t="s">
        <v>17</v>
      </c>
      <c r="G253" s="1"/>
      <c r="H253" s="12"/>
      <c r="I253" s="26"/>
      <c r="J253" s="26"/>
      <c r="K253" s="26"/>
      <c r="L253" s="26"/>
      <c r="M253" s="26"/>
      <c r="N253" s="26"/>
      <c r="O253" s="26"/>
      <c r="P253" s="5"/>
      <c r="Q253" s="5"/>
      <c r="R253" s="5"/>
    </row>
    <row r="254" spans="1:18" x14ac:dyDescent="0.25">
      <c r="A254" s="1"/>
      <c r="B254" s="5"/>
      <c r="C254" s="4" t="s">
        <v>22</v>
      </c>
      <c r="D254" s="22"/>
      <c r="E254" s="22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5"/>
      <c r="Q254" s="1"/>
      <c r="R254" s="1"/>
    </row>
    <row r="255" spans="1:18" x14ac:dyDescent="0.25">
      <c r="A255" s="1"/>
      <c r="B255" s="5">
        <v>301</v>
      </c>
      <c r="C255" s="17" t="s">
        <v>23</v>
      </c>
      <c r="D255" s="6">
        <v>474662</v>
      </c>
      <c r="E255" s="6">
        <v>201420</v>
      </c>
      <c r="F255" s="6">
        <v>84079</v>
      </c>
      <c r="G255" s="1"/>
      <c r="H255" s="6"/>
      <c r="I255" s="6"/>
      <c r="J255" s="6"/>
      <c r="K255" s="6"/>
      <c r="L255" s="6"/>
      <c r="M255" s="6"/>
      <c r="N255" s="6"/>
      <c r="O255" s="6"/>
      <c r="P255" s="15"/>
      <c r="Q255" s="15"/>
      <c r="R255" s="15"/>
    </row>
    <row r="256" spans="1:18" x14ac:dyDescent="0.25">
      <c r="A256" s="1"/>
      <c r="B256" s="5">
        <v>302</v>
      </c>
      <c r="C256" s="18" t="s">
        <v>24</v>
      </c>
      <c r="D256" s="6">
        <v>49260</v>
      </c>
      <c r="E256" s="6">
        <v>43698</v>
      </c>
      <c r="F256" s="6">
        <v>5562</v>
      </c>
      <c r="G256" s="1"/>
      <c r="H256" s="6"/>
      <c r="I256" s="6"/>
      <c r="J256" s="6"/>
      <c r="K256" s="6"/>
      <c r="L256" s="6"/>
      <c r="M256" s="6"/>
      <c r="N256" s="6"/>
      <c r="O256" s="6"/>
      <c r="P256" s="15"/>
      <c r="Q256" s="15"/>
      <c r="R256" s="15"/>
    </row>
    <row r="257" spans="2:18" x14ac:dyDescent="0.25">
      <c r="B257" s="5">
        <v>303</v>
      </c>
      <c r="C257" s="18" t="s">
        <v>25</v>
      </c>
      <c r="D257" s="6">
        <v>1852199</v>
      </c>
      <c r="E257" s="6">
        <v>1385812</v>
      </c>
      <c r="F257" s="6">
        <v>0</v>
      </c>
      <c r="G257" s="1"/>
      <c r="H257" s="6"/>
      <c r="I257" s="6"/>
      <c r="J257" s="6"/>
      <c r="K257" s="6"/>
      <c r="L257" s="6"/>
      <c r="M257" s="6"/>
      <c r="N257" s="6"/>
      <c r="O257" s="6"/>
      <c r="P257" s="15"/>
      <c r="Q257" s="15"/>
      <c r="R257" s="15"/>
    </row>
    <row r="258" spans="2:18" x14ac:dyDescent="0.25">
      <c r="B258" s="5"/>
      <c r="C258" s="4" t="s">
        <v>26</v>
      </c>
      <c r="D258" s="22"/>
      <c r="E258" s="22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5"/>
      <c r="Q258" s="1"/>
      <c r="R258" s="1"/>
    </row>
    <row r="259" spans="2:18" x14ac:dyDescent="0.25">
      <c r="B259" s="5">
        <v>310</v>
      </c>
      <c r="C259" s="18" t="s">
        <v>27</v>
      </c>
      <c r="D259" s="6">
        <v>14969005</v>
      </c>
      <c r="E259" s="6">
        <v>14969005</v>
      </c>
      <c r="F259" s="6">
        <v>0</v>
      </c>
      <c r="G259" s="1"/>
      <c r="H259" s="6"/>
      <c r="I259" s="6"/>
      <c r="J259" s="6"/>
      <c r="K259" s="6"/>
      <c r="L259" s="6"/>
      <c r="M259" s="6"/>
      <c r="N259" s="6"/>
      <c r="O259" s="6"/>
      <c r="P259" s="15"/>
      <c r="Q259" s="15"/>
      <c r="R259" s="15"/>
    </row>
    <row r="260" spans="2:18" x14ac:dyDescent="0.25">
      <c r="B260" s="5">
        <v>311</v>
      </c>
      <c r="C260" s="18" t="s">
        <v>28</v>
      </c>
      <c r="D260" s="6">
        <v>47351884</v>
      </c>
      <c r="E260" s="6">
        <v>47351884</v>
      </c>
      <c r="F260" s="6">
        <v>0</v>
      </c>
      <c r="G260" s="1"/>
      <c r="H260" s="6"/>
      <c r="I260" s="6"/>
      <c r="J260" s="6"/>
      <c r="K260" s="6"/>
      <c r="L260" s="6"/>
      <c r="M260" s="6"/>
      <c r="N260" s="6"/>
      <c r="O260" s="6"/>
      <c r="P260" s="15"/>
      <c r="Q260" s="15"/>
      <c r="R260" s="15"/>
    </row>
    <row r="261" spans="2:18" x14ac:dyDescent="0.25">
      <c r="B261" s="5">
        <v>312</v>
      </c>
      <c r="C261" s="18" t="s">
        <v>29</v>
      </c>
      <c r="D261" s="6">
        <v>7778249</v>
      </c>
      <c r="E261" s="6">
        <v>7778249</v>
      </c>
      <c r="F261" s="6">
        <v>0</v>
      </c>
      <c r="G261" s="1"/>
      <c r="H261" s="6"/>
      <c r="I261" s="6"/>
      <c r="J261" s="6"/>
      <c r="K261" s="6"/>
      <c r="L261" s="6"/>
      <c r="M261" s="6"/>
      <c r="N261" s="6"/>
      <c r="O261" s="6"/>
      <c r="P261" s="15"/>
      <c r="Q261" s="15"/>
      <c r="R261" s="15"/>
    </row>
    <row r="262" spans="2:18" x14ac:dyDescent="0.25">
      <c r="B262" s="5">
        <v>313</v>
      </c>
      <c r="C262" s="18" t="s">
        <v>30</v>
      </c>
      <c r="D262" s="6">
        <v>29288037</v>
      </c>
      <c r="E262" s="6">
        <v>29288037</v>
      </c>
      <c r="F262" s="6">
        <v>0</v>
      </c>
      <c r="G262" s="1"/>
      <c r="H262" s="6"/>
      <c r="I262" s="6"/>
      <c r="J262" s="6"/>
      <c r="K262" s="6"/>
      <c r="L262" s="6"/>
      <c r="M262" s="6"/>
      <c r="N262" s="6"/>
      <c r="O262" s="6"/>
      <c r="P262" s="15"/>
      <c r="Q262" s="15"/>
      <c r="R262" s="15"/>
    </row>
    <row r="263" spans="2:18" x14ac:dyDescent="0.25">
      <c r="B263" s="5">
        <v>314</v>
      </c>
      <c r="C263" s="18" t="s">
        <v>31</v>
      </c>
      <c r="D263" s="6">
        <v>13464356</v>
      </c>
      <c r="E263" s="6">
        <v>13464356</v>
      </c>
      <c r="F263" s="6">
        <v>0</v>
      </c>
      <c r="G263" s="1"/>
      <c r="H263" s="6"/>
      <c r="I263" s="6"/>
      <c r="J263" s="6"/>
      <c r="K263" s="6"/>
      <c r="L263" s="6"/>
      <c r="M263" s="6"/>
      <c r="N263" s="6"/>
      <c r="O263" s="6"/>
      <c r="P263" s="15"/>
      <c r="Q263" s="15"/>
      <c r="R263" s="15"/>
    </row>
    <row r="264" spans="2:18" x14ac:dyDescent="0.25">
      <c r="B264" s="5">
        <v>315</v>
      </c>
      <c r="C264" s="18" t="s">
        <v>32</v>
      </c>
      <c r="D264" s="6">
        <v>1804</v>
      </c>
      <c r="E264" s="6">
        <v>1804</v>
      </c>
      <c r="F264" s="6">
        <v>0</v>
      </c>
      <c r="G264" s="1"/>
      <c r="H264" s="6"/>
      <c r="I264" s="6"/>
      <c r="J264" s="6"/>
      <c r="K264" s="6"/>
      <c r="L264" s="6"/>
      <c r="M264" s="6"/>
      <c r="N264" s="6"/>
      <c r="O264" s="6"/>
      <c r="P264" s="15"/>
      <c r="Q264" s="15"/>
      <c r="R264" s="15"/>
    </row>
    <row r="265" spans="2:18" x14ac:dyDescent="0.25">
      <c r="B265" s="5">
        <v>316</v>
      </c>
      <c r="C265" s="18" t="s">
        <v>33</v>
      </c>
      <c r="D265" s="6">
        <v>22640158</v>
      </c>
      <c r="E265" s="6">
        <v>22640158</v>
      </c>
      <c r="F265" s="6">
        <v>0</v>
      </c>
      <c r="G265" s="1"/>
      <c r="H265" s="6"/>
      <c r="I265" s="6"/>
      <c r="J265" s="6"/>
      <c r="K265" s="6"/>
      <c r="L265" s="6"/>
      <c r="M265" s="6"/>
      <c r="N265" s="6"/>
      <c r="O265" s="6"/>
      <c r="P265" s="15"/>
      <c r="Q265" s="15"/>
      <c r="R265" s="15"/>
    </row>
    <row r="266" spans="2:18" x14ac:dyDescent="0.25">
      <c r="B266" s="5">
        <v>317</v>
      </c>
      <c r="C266" s="19" t="s">
        <v>34</v>
      </c>
      <c r="D266" s="6">
        <v>419067</v>
      </c>
      <c r="E266" s="6">
        <v>419067</v>
      </c>
      <c r="F266" s="6">
        <v>0</v>
      </c>
      <c r="G266" s="1"/>
      <c r="H266" s="6"/>
      <c r="I266" s="6"/>
      <c r="J266" s="6"/>
      <c r="K266" s="6"/>
      <c r="L266" s="6"/>
      <c r="M266" s="6"/>
      <c r="N266" s="6"/>
      <c r="O266" s="6"/>
      <c r="P266" s="15"/>
      <c r="Q266" s="15"/>
      <c r="R266" s="15"/>
    </row>
    <row r="267" spans="2:18" x14ac:dyDescent="0.25">
      <c r="B267" s="5"/>
      <c r="C267" s="4" t="s">
        <v>35</v>
      </c>
      <c r="D267" s="22"/>
      <c r="E267" s="22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5"/>
      <c r="Q267" s="1"/>
      <c r="R267" s="1"/>
    </row>
    <row r="268" spans="2:18" x14ac:dyDescent="0.25">
      <c r="B268" s="5">
        <v>320</v>
      </c>
      <c r="C268" s="18" t="s">
        <v>36</v>
      </c>
      <c r="D268" s="6">
        <v>519675</v>
      </c>
      <c r="E268" s="6">
        <v>519675</v>
      </c>
      <c r="F268" s="6">
        <v>0</v>
      </c>
      <c r="G268" s="1"/>
      <c r="H268" s="6"/>
      <c r="I268" s="6"/>
      <c r="J268" s="6"/>
      <c r="K268" s="6"/>
      <c r="L268" s="6"/>
      <c r="M268" s="6"/>
      <c r="N268" s="6"/>
      <c r="O268" s="6"/>
      <c r="P268" s="15"/>
      <c r="Q268" s="15"/>
      <c r="R268" s="15"/>
    </row>
    <row r="269" spans="2:18" x14ac:dyDescent="0.25">
      <c r="B269" s="5">
        <v>321</v>
      </c>
      <c r="C269" s="18" t="s">
        <v>37</v>
      </c>
      <c r="D269" s="6">
        <v>44560935</v>
      </c>
      <c r="E269" s="6">
        <v>44560935</v>
      </c>
      <c r="F269" s="6">
        <v>0</v>
      </c>
      <c r="G269" s="1"/>
      <c r="H269" s="6"/>
      <c r="I269" s="6"/>
      <c r="J269" s="6"/>
      <c r="K269" s="6"/>
      <c r="L269" s="6"/>
      <c r="M269" s="6"/>
      <c r="N269" s="6"/>
      <c r="O269" s="6"/>
      <c r="P269" s="15"/>
      <c r="Q269" s="15"/>
      <c r="R269" s="15"/>
    </row>
    <row r="270" spans="2:18" x14ac:dyDescent="0.25">
      <c r="B270" s="5">
        <v>322</v>
      </c>
      <c r="C270" s="18" t="s">
        <v>38</v>
      </c>
      <c r="D270" s="6">
        <v>0</v>
      </c>
      <c r="E270" s="6">
        <v>0</v>
      </c>
      <c r="F270" s="6">
        <v>0</v>
      </c>
      <c r="G270" s="1"/>
      <c r="H270" s="6"/>
      <c r="I270" s="6"/>
      <c r="J270" s="6"/>
      <c r="K270" s="6"/>
      <c r="L270" s="6"/>
      <c r="M270" s="6"/>
      <c r="N270" s="6"/>
      <c r="O270" s="6"/>
      <c r="P270" s="15"/>
      <c r="Q270" s="15"/>
      <c r="R270" s="15"/>
    </row>
    <row r="271" spans="2:18" x14ac:dyDescent="0.25">
      <c r="B271" s="5">
        <v>323</v>
      </c>
      <c r="C271" s="18" t="s">
        <v>39</v>
      </c>
      <c r="D271" s="6">
        <v>19652035</v>
      </c>
      <c r="E271" s="6">
        <v>19652035</v>
      </c>
      <c r="F271" s="6">
        <v>0</v>
      </c>
      <c r="G271" s="1"/>
      <c r="H271" s="6"/>
      <c r="I271" s="6"/>
      <c r="J271" s="6"/>
      <c r="K271" s="6"/>
      <c r="L271" s="6"/>
      <c r="M271" s="6"/>
      <c r="N271" s="6"/>
      <c r="O271" s="6"/>
      <c r="P271" s="15"/>
      <c r="Q271" s="15"/>
      <c r="R271" s="15"/>
    </row>
    <row r="272" spans="2:18" x14ac:dyDescent="0.25">
      <c r="B272" s="5">
        <v>324</v>
      </c>
      <c r="C272" s="18" t="s">
        <v>40</v>
      </c>
      <c r="D272" s="6">
        <v>3164827</v>
      </c>
      <c r="E272" s="6">
        <v>3164827</v>
      </c>
      <c r="F272" s="6">
        <v>0</v>
      </c>
      <c r="G272" s="1"/>
      <c r="H272" s="6"/>
      <c r="I272" s="6"/>
      <c r="J272" s="6"/>
      <c r="K272" s="6"/>
      <c r="L272" s="6"/>
      <c r="M272" s="6"/>
      <c r="N272" s="6"/>
      <c r="O272" s="6"/>
      <c r="P272" s="15"/>
      <c r="Q272" s="15"/>
      <c r="R272" s="15"/>
    </row>
    <row r="273" spans="2:18" x14ac:dyDescent="0.25">
      <c r="B273" s="5">
        <v>325</v>
      </c>
      <c r="C273" s="18" t="s">
        <v>41</v>
      </c>
      <c r="D273" s="6">
        <v>100100422</v>
      </c>
      <c r="E273" s="6">
        <v>100100422</v>
      </c>
      <c r="F273" s="6">
        <v>0</v>
      </c>
      <c r="G273" s="1"/>
      <c r="H273" s="6"/>
      <c r="I273" s="6"/>
      <c r="J273" s="6"/>
      <c r="K273" s="6"/>
      <c r="L273" s="6"/>
      <c r="M273" s="6"/>
      <c r="N273" s="6"/>
      <c r="O273" s="6"/>
      <c r="P273" s="15"/>
      <c r="Q273" s="15"/>
      <c r="R273" s="15"/>
    </row>
    <row r="274" spans="2:18" x14ac:dyDescent="0.25">
      <c r="B274" s="5">
        <v>326</v>
      </c>
      <c r="C274" s="18" t="s">
        <v>42</v>
      </c>
      <c r="D274" s="6">
        <v>2445970</v>
      </c>
      <c r="E274" s="6">
        <v>2445970</v>
      </c>
      <c r="F274" s="6">
        <v>0</v>
      </c>
      <c r="G274" s="1"/>
      <c r="H274" s="6"/>
      <c r="I274" s="6"/>
      <c r="J274" s="6"/>
      <c r="K274" s="6"/>
      <c r="L274" s="6"/>
      <c r="M274" s="6"/>
      <c r="N274" s="6"/>
      <c r="O274" s="6"/>
      <c r="P274" s="15"/>
      <c r="Q274" s="15"/>
      <c r="R274" s="15"/>
    </row>
    <row r="275" spans="2:18" x14ac:dyDescent="0.25">
      <c r="B275" s="5">
        <v>327</v>
      </c>
      <c r="C275" s="18" t="s">
        <v>43</v>
      </c>
      <c r="D275" s="6">
        <v>597596</v>
      </c>
      <c r="E275" s="6">
        <v>597596</v>
      </c>
      <c r="F275" s="6">
        <v>0</v>
      </c>
      <c r="G275" s="1"/>
      <c r="H275" s="6"/>
      <c r="I275" s="6"/>
      <c r="J275" s="6"/>
      <c r="K275" s="6"/>
      <c r="L275" s="6"/>
      <c r="M275" s="6"/>
      <c r="N275" s="6"/>
      <c r="O275" s="6"/>
      <c r="P275" s="15"/>
      <c r="Q275" s="15"/>
      <c r="R275" s="15"/>
    </row>
    <row r="276" spans="2:18" x14ac:dyDescent="0.25">
      <c r="B276" s="5">
        <v>328</v>
      </c>
      <c r="C276" s="18" t="s">
        <v>44</v>
      </c>
      <c r="D276" s="6">
        <v>20607497</v>
      </c>
      <c r="E276" s="6">
        <v>20607497</v>
      </c>
      <c r="F276" s="6">
        <v>0</v>
      </c>
      <c r="G276" s="1"/>
      <c r="H276" s="6"/>
      <c r="I276" s="6"/>
      <c r="J276" s="6"/>
      <c r="K276" s="6"/>
      <c r="L276" s="6"/>
      <c r="M276" s="6"/>
      <c r="N276" s="6"/>
      <c r="O276" s="6"/>
      <c r="P276" s="15"/>
      <c r="Q276" s="15"/>
      <c r="R276" s="15"/>
    </row>
    <row r="277" spans="2:18" x14ac:dyDescent="0.25">
      <c r="B277" s="5"/>
      <c r="C277" s="4" t="s">
        <v>45</v>
      </c>
      <c r="D277" s="22"/>
      <c r="E277" s="22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5"/>
      <c r="Q277" s="1"/>
      <c r="R277" s="1"/>
    </row>
    <row r="278" spans="2:18" x14ac:dyDescent="0.25">
      <c r="B278" s="5">
        <v>330</v>
      </c>
      <c r="C278" s="18" t="s">
        <v>46</v>
      </c>
      <c r="D278" s="6">
        <v>3359621</v>
      </c>
      <c r="E278" s="6">
        <v>3359621</v>
      </c>
      <c r="F278" s="6">
        <v>0</v>
      </c>
      <c r="G278" s="1"/>
      <c r="H278" s="6"/>
      <c r="I278" s="6"/>
      <c r="J278" s="6"/>
      <c r="K278" s="6"/>
      <c r="L278" s="6"/>
      <c r="M278" s="6"/>
      <c r="N278" s="6"/>
      <c r="O278" s="6"/>
      <c r="P278" s="15"/>
      <c r="Q278" s="15"/>
      <c r="R278" s="15"/>
    </row>
    <row r="279" spans="2:18" x14ac:dyDescent="0.25">
      <c r="B279" s="5">
        <v>331</v>
      </c>
      <c r="C279" s="18" t="s">
        <v>47</v>
      </c>
      <c r="D279" s="6">
        <v>177552530</v>
      </c>
      <c r="E279" s="6">
        <v>177552530</v>
      </c>
      <c r="F279" s="6">
        <v>0</v>
      </c>
      <c r="G279" s="1"/>
      <c r="H279" s="6"/>
      <c r="I279" s="6"/>
      <c r="J279" s="6"/>
      <c r="K279" s="6"/>
      <c r="L279" s="6"/>
      <c r="M279" s="6"/>
      <c r="N279" s="6"/>
      <c r="O279" s="6"/>
      <c r="P279" s="15"/>
      <c r="Q279" s="15"/>
      <c r="R279" s="15"/>
    </row>
    <row r="280" spans="2:18" x14ac:dyDescent="0.25">
      <c r="B280" s="5">
        <v>332</v>
      </c>
      <c r="C280" s="18" t="s">
        <v>48</v>
      </c>
      <c r="D280" s="6">
        <v>220525028</v>
      </c>
      <c r="E280" s="6">
        <v>216456626</v>
      </c>
      <c r="F280" s="6">
        <v>0</v>
      </c>
      <c r="G280" s="1"/>
      <c r="H280" s="6"/>
      <c r="I280" s="6"/>
      <c r="J280" s="6"/>
      <c r="K280" s="6"/>
      <c r="L280" s="6"/>
      <c r="M280" s="6"/>
      <c r="N280" s="6"/>
      <c r="O280" s="6"/>
      <c r="P280" s="15"/>
      <c r="Q280" s="15"/>
      <c r="R280" s="15"/>
    </row>
    <row r="281" spans="2:18" x14ac:dyDescent="0.25">
      <c r="B281" s="5">
        <v>333</v>
      </c>
      <c r="C281" s="18" t="s">
        <v>49</v>
      </c>
      <c r="D281" s="6">
        <v>1473221</v>
      </c>
      <c r="E281" s="6">
        <v>1473221</v>
      </c>
      <c r="F281" s="6">
        <v>0</v>
      </c>
      <c r="G281" s="1"/>
      <c r="H281" s="6"/>
      <c r="I281" s="6"/>
      <c r="J281" s="6"/>
      <c r="K281" s="6"/>
      <c r="L281" s="6"/>
      <c r="M281" s="6"/>
      <c r="N281" s="6"/>
      <c r="O281" s="6"/>
      <c r="P281" s="15"/>
      <c r="Q281" s="15"/>
      <c r="R281" s="15"/>
    </row>
    <row r="282" spans="2:18" x14ac:dyDescent="0.25">
      <c r="B282" s="5"/>
      <c r="C282" s="4" t="s">
        <v>50</v>
      </c>
      <c r="D282" s="22"/>
      <c r="E282" s="22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5"/>
      <c r="Q282" s="1"/>
      <c r="R282" s="1"/>
    </row>
    <row r="283" spans="2:18" x14ac:dyDescent="0.25">
      <c r="B283" s="5">
        <v>340</v>
      </c>
      <c r="C283" s="2" t="s">
        <v>51</v>
      </c>
      <c r="D283" s="6">
        <v>5468791</v>
      </c>
      <c r="E283" s="6">
        <v>5468791</v>
      </c>
      <c r="F283" s="6">
        <v>0</v>
      </c>
      <c r="G283" s="1"/>
      <c r="H283" s="6"/>
      <c r="I283" s="6"/>
      <c r="J283" s="6"/>
      <c r="K283" s="6"/>
      <c r="L283" s="6"/>
      <c r="M283" s="6"/>
      <c r="N283" s="6"/>
      <c r="O283" s="6"/>
      <c r="P283" s="15"/>
      <c r="Q283" s="15"/>
      <c r="R283" s="15"/>
    </row>
    <row r="284" spans="2:18" x14ac:dyDescent="0.25">
      <c r="B284" s="5">
        <v>341</v>
      </c>
      <c r="C284" s="2" t="s">
        <v>52</v>
      </c>
      <c r="D284" s="6">
        <v>16993956</v>
      </c>
      <c r="E284" s="6">
        <v>16788433</v>
      </c>
      <c r="F284" s="6">
        <v>0</v>
      </c>
      <c r="G284" s="1"/>
      <c r="H284" s="6"/>
      <c r="I284" s="6"/>
      <c r="J284" s="6"/>
      <c r="K284" s="6"/>
      <c r="L284" s="6"/>
      <c r="M284" s="6"/>
      <c r="N284" s="6"/>
      <c r="O284" s="6"/>
      <c r="P284" s="15"/>
      <c r="Q284" s="15"/>
      <c r="R284" s="15"/>
    </row>
    <row r="285" spans="2:18" x14ac:dyDescent="0.25">
      <c r="B285" s="5">
        <v>342</v>
      </c>
      <c r="C285" s="2" t="s">
        <v>53</v>
      </c>
      <c r="D285" s="6">
        <v>63514871</v>
      </c>
      <c r="E285" s="6">
        <v>63510708</v>
      </c>
      <c r="F285" s="6">
        <v>0</v>
      </c>
      <c r="G285" s="1"/>
      <c r="H285" s="6"/>
      <c r="I285" s="6"/>
      <c r="J285" s="6"/>
      <c r="K285" s="6"/>
      <c r="L285" s="6"/>
      <c r="M285" s="6"/>
      <c r="N285" s="6"/>
      <c r="O285" s="6"/>
      <c r="P285" s="15"/>
      <c r="Q285" s="15"/>
      <c r="R285" s="15"/>
    </row>
    <row r="286" spans="2:18" x14ac:dyDescent="0.25">
      <c r="B286" s="5">
        <v>342.98</v>
      </c>
      <c r="C286" s="2" t="s">
        <v>54</v>
      </c>
      <c r="D286" s="6">
        <v>129680</v>
      </c>
      <c r="E286" s="6">
        <v>0</v>
      </c>
      <c r="F286" s="6">
        <v>0</v>
      </c>
      <c r="G286" s="1"/>
      <c r="H286" s="6"/>
      <c r="I286" s="6"/>
      <c r="J286" s="6"/>
      <c r="K286" s="6"/>
      <c r="L286" s="6"/>
      <c r="M286" s="6"/>
      <c r="N286" s="6"/>
      <c r="O286" s="6"/>
      <c r="P286" s="15"/>
      <c r="Q286" s="15"/>
      <c r="R286" s="15"/>
    </row>
    <row r="287" spans="2:18" x14ac:dyDescent="0.25">
      <c r="B287" s="5">
        <v>343</v>
      </c>
      <c r="C287" s="2" t="s">
        <v>55</v>
      </c>
      <c r="D287" s="6">
        <v>2488632009</v>
      </c>
      <c r="E287" s="6">
        <v>2485770644</v>
      </c>
      <c r="F287" s="6">
        <v>0</v>
      </c>
      <c r="G287" s="1"/>
      <c r="H287" s="6"/>
      <c r="I287" s="6"/>
      <c r="J287" s="6"/>
      <c r="K287" s="6"/>
      <c r="L287" s="6"/>
      <c r="M287" s="6"/>
      <c r="N287" s="6"/>
      <c r="O287" s="6"/>
      <c r="P287" s="15"/>
      <c r="Q287" s="15"/>
      <c r="R287" s="15"/>
    </row>
    <row r="288" spans="2:18" x14ac:dyDescent="0.25">
      <c r="B288" s="5">
        <v>344</v>
      </c>
      <c r="C288" s="17" t="s">
        <v>56</v>
      </c>
      <c r="D288" s="6">
        <v>690655</v>
      </c>
      <c r="E288" s="6">
        <v>690655</v>
      </c>
      <c r="F288" s="6">
        <v>0</v>
      </c>
      <c r="G288" s="1"/>
      <c r="H288" s="6"/>
      <c r="I288" s="6"/>
      <c r="J288" s="6"/>
      <c r="K288" s="6"/>
      <c r="L288" s="6"/>
      <c r="M288" s="6"/>
      <c r="N288" s="6"/>
      <c r="O288" s="6"/>
      <c r="P288" s="15"/>
      <c r="Q288" s="15"/>
      <c r="R288" s="15"/>
    </row>
    <row r="289" spans="2:18" x14ac:dyDescent="0.25">
      <c r="B289" s="5">
        <v>345</v>
      </c>
      <c r="C289" s="18" t="s">
        <v>57</v>
      </c>
      <c r="D289" s="6">
        <v>309187687</v>
      </c>
      <c r="E289" s="6">
        <v>309187687</v>
      </c>
      <c r="F289" s="6">
        <v>0</v>
      </c>
      <c r="G289" s="1"/>
      <c r="H289" s="6"/>
      <c r="I289" s="6"/>
      <c r="J289" s="6"/>
      <c r="K289" s="6"/>
      <c r="L289" s="6"/>
      <c r="M289" s="6"/>
      <c r="N289" s="6"/>
      <c r="O289" s="6"/>
      <c r="P289" s="15"/>
      <c r="Q289" s="15"/>
      <c r="R289" s="15"/>
    </row>
    <row r="290" spans="2:18" x14ac:dyDescent="0.25">
      <c r="B290" s="5">
        <v>346</v>
      </c>
      <c r="C290" s="18" t="s">
        <v>58</v>
      </c>
      <c r="D290" s="6">
        <v>300199897</v>
      </c>
      <c r="E290" s="6">
        <v>300199897</v>
      </c>
      <c r="F290" s="6">
        <v>0</v>
      </c>
      <c r="G290" s="1"/>
      <c r="H290" s="6"/>
      <c r="I290" s="6"/>
      <c r="J290" s="6"/>
      <c r="K290" s="6"/>
      <c r="L290" s="6"/>
      <c r="M290" s="6"/>
      <c r="N290" s="6"/>
      <c r="O290" s="6"/>
      <c r="P290" s="15"/>
      <c r="Q290" s="15"/>
      <c r="R290" s="15"/>
    </row>
    <row r="291" spans="2:18" x14ac:dyDescent="0.25">
      <c r="B291" s="5">
        <v>347</v>
      </c>
      <c r="C291" s="18" t="s">
        <v>59</v>
      </c>
      <c r="D291" s="6">
        <v>67184033</v>
      </c>
      <c r="E291" s="6">
        <v>67184033</v>
      </c>
      <c r="F291" s="6">
        <v>0</v>
      </c>
      <c r="G291" s="1"/>
      <c r="H291" s="6"/>
      <c r="I291" s="6"/>
      <c r="J291" s="6"/>
      <c r="K291" s="6"/>
      <c r="L291" s="6"/>
      <c r="M291" s="6"/>
      <c r="N291" s="6"/>
      <c r="O291" s="6"/>
      <c r="P291" s="15"/>
      <c r="Q291" s="15"/>
      <c r="R291" s="15"/>
    </row>
    <row r="292" spans="2:18" x14ac:dyDescent="0.25">
      <c r="B292" s="5">
        <v>348</v>
      </c>
      <c r="C292" s="18" t="s">
        <v>60</v>
      </c>
      <c r="D292" s="6">
        <v>143767760</v>
      </c>
      <c r="E292" s="6">
        <v>143767760</v>
      </c>
      <c r="F292" s="6">
        <v>0</v>
      </c>
      <c r="G292" s="1"/>
      <c r="H292" s="6"/>
      <c r="I292" s="6"/>
      <c r="J292" s="6"/>
      <c r="K292" s="6"/>
      <c r="L292" s="6"/>
      <c r="M292" s="6"/>
      <c r="N292" s="6"/>
      <c r="O292" s="6"/>
      <c r="P292" s="15"/>
      <c r="Q292" s="15"/>
      <c r="R292" s="15"/>
    </row>
    <row r="293" spans="2:18" x14ac:dyDescent="0.25">
      <c r="B293" s="5">
        <v>349</v>
      </c>
      <c r="C293" s="18" t="s">
        <v>61</v>
      </c>
      <c r="D293" s="6">
        <v>83267</v>
      </c>
      <c r="E293" s="6">
        <v>83267</v>
      </c>
      <c r="F293" s="6">
        <v>0</v>
      </c>
      <c r="G293" s="1"/>
      <c r="H293" s="6"/>
      <c r="I293" s="6"/>
      <c r="J293" s="6"/>
      <c r="K293" s="6"/>
      <c r="L293" s="6"/>
      <c r="M293" s="6"/>
      <c r="N293" s="6"/>
      <c r="O293" s="6"/>
      <c r="P293" s="15"/>
      <c r="Q293" s="15"/>
      <c r="R293" s="15"/>
    </row>
    <row r="294" spans="2:18" x14ac:dyDescent="0.25">
      <c r="B294" s="5"/>
      <c r="C294" s="4" t="s">
        <v>62</v>
      </c>
      <c r="D294" s="22"/>
      <c r="E294" s="22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5"/>
      <c r="Q294" s="1"/>
      <c r="R294" s="1"/>
    </row>
    <row r="295" spans="2:18" x14ac:dyDescent="0.25">
      <c r="B295" s="5">
        <v>350</v>
      </c>
      <c r="C295" s="18" t="s">
        <v>27</v>
      </c>
      <c r="D295" s="6">
        <v>155927</v>
      </c>
      <c r="E295" s="6">
        <v>0</v>
      </c>
      <c r="F295" s="6">
        <v>155927</v>
      </c>
      <c r="G295" s="1"/>
      <c r="H295" s="6"/>
      <c r="I295" s="6"/>
      <c r="J295" s="6"/>
      <c r="K295" s="6"/>
      <c r="L295" s="6"/>
      <c r="M295" s="6"/>
      <c r="N295" s="6"/>
      <c r="O295" s="6"/>
      <c r="P295" s="15"/>
      <c r="Q295" s="15"/>
      <c r="R295" s="15"/>
    </row>
    <row r="296" spans="2:18" x14ac:dyDescent="0.25">
      <c r="B296" s="5">
        <v>351</v>
      </c>
      <c r="C296" s="18" t="s">
        <v>28</v>
      </c>
      <c r="D296" s="6">
        <v>6192055</v>
      </c>
      <c r="E296" s="6">
        <v>0</v>
      </c>
      <c r="F296" s="6">
        <v>6192055</v>
      </c>
      <c r="G296" s="1"/>
      <c r="H296" s="6"/>
      <c r="I296" s="6"/>
      <c r="J296" s="6"/>
      <c r="K296" s="6"/>
      <c r="L296" s="6"/>
      <c r="M296" s="6"/>
      <c r="N296" s="6"/>
      <c r="O296" s="6"/>
      <c r="P296" s="15"/>
      <c r="Q296" s="15"/>
      <c r="R296" s="15"/>
    </row>
    <row r="297" spans="2:18" x14ac:dyDescent="0.25">
      <c r="B297" s="20">
        <v>352</v>
      </c>
      <c r="C297" s="18" t="s">
        <v>63</v>
      </c>
      <c r="D297" s="6">
        <v>0</v>
      </c>
      <c r="E297" s="6">
        <v>0</v>
      </c>
      <c r="F297" s="6">
        <v>0</v>
      </c>
      <c r="G297" s="1"/>
      <c r="H297" s="6"/>
      <c r="I297" s="6"/>
      <c r="J297" s="6"/>
      <c r="K297" s="6"/>
      <c r="L297" s="6"/>
      <c r="M297" s="6"/>
      <c r="N297" s="6"/>
      <c r="O297" s="6"/>
      <c r="P297" s="15"/>
      <c r="Q297" s="15"/>
      <c r="R297" s="15"/>
    </row>
    <row r="298" spans="2:18" x14ac:dyDescent="0.25">
      <c r="B298" s="5">
        <v>352.1</v>
      </c>
      <c r="C298" s="18" t="s">
        <v>64</v>
      </c>
      <c r="D298" s="6">
        <v>8597189</v>
      </c>
      <c r="E298" s="6">
        <v>0</v>
      </c>
      <c r="F298" s="6">
        <v>8597189</v>
      </c>
      <c r="G298" s="1"/>
      <c r="H298" s="6"/>
      <c r="I298" s="6"/>
      <c r="J298" s="6"/>
      <c r="K298" s="6"/>
      <c r="L298" s="6"/>
      <c r="M298" s="6"/>
      <c r="N298" s="6"/>
      <c r="O298" s="6"/>
      <c r="P298" s="15"/>
      <c r="Q298" s="15"/>
      <c r="R298" s="15"/>
    </row>
    <row r="299" spans="2:18" x14ac:dyDescent="0.25">
      <c r="B299" s="5">
        <v>352.2</v>
      </c>
      <c r="C299" s="18" t="s">
        <v>65</v>
      </c>
      <c r="D299" s="6">
        <v>65188766</v>
      </c>
      <c r="E299" s="6">
        <v>0</v>
      </c>
      <c r="F299" s="6">
        <v>65188766</v>
      </c>
      <c r="G299" s="1"/>
      <c r="H299" s="6"/>
      <c r="I299" s="6"/>
      <c r="J299" s="6"/>
      <c r="K299" s="6"/>
      <c r="L299" s="6"/>
      <c r="M299" s="6"/>
      <c r="N299" s="6"/>
      <c r="O299" s="6"/>
      <c r="P299" s="15"/>
      <c r="Q299" s="15"/>
      <c r="R299" s="15"/>
    </row>
    <row r="300" spans="2:18" x14ac:dyDescent="0.25">
      <c r="B300" s="5">
        <v>352.3</v>
      </c>
      <c r="C300" s="18" t="s">
        <v>66</v>
      </c>
      <c r="D300" s="6">
        <v>0</v>
      </c>
      <c r="E300" s="6">
        <v>0</v>
      </c>
      <c r="F300" s="6">
        <v>0</v>
      </c>
      <c r="G300" s="1"/>
      <c r="H300" s="6"/>
      <c r="I300" s="6"/>
      <c r="J300" s="6"/>
      <c r="K300" s="6"/>
      <c r="L300" s="6"/>
      <c r="M300" s="6"/>
      <c r="N300" s="6"/>
      <c r="O300" s="6"/>
      <c r="P300" s="15"/>
      <c r="Q300" s="15"/>
      <c r="R300" s="15"/>
    </row>
    <row r="301" spans="2:18" x14ac:dyDescent="0.25">
      <c r="B301" s="5">
        <v>353</v>
      </c>
      <c r="C301" s="19" t="s">
        <v>67</v>
      </c>
      <c r="D301" s="6">
        <v>3959057</v>
      </c>
      <c r="E301" s="6">
        <v>0</v>
      </c>
      <c r="F301" s="6">
        <v>3959057</v>
      </c>
      <c r="G301" s="1"/>
      <c r="H301" s="6"/>
      <c r="I301" s="6"/>
      <c r="J301" s="6"/>
      <c r="K301" s="6"/>
      <c r="L301" s="6"/>
      <c r="M301" s="6"/>
      <c r="N301" s="6"/>
      <c r="O301" s="6"/>
      <c r="P301" s="15"/>
      <c r="Q301" s="15"/>
      <c r="R301" s="15"/>
    </row>
    <row r="302" spans="2:18" x14ac:dyDescent="0.25">
      <c r="B302" s="5">
        <v>354</v>
      </c>
      <c r="C302" s="19" t="s">
        <v>68</v>
      </c>
      <c r="D302" s="6">
        <v>582365</v>
      </c>
      <c r="E302" s="6">
        <v>0</v>
      </c>
      <c r="F302" s="6">
        <v>582365</v>
      </c>
      <c r="G302" s="1"/>
      <c r="H302" s="6"/>
      <c r="I302" s="6"/>
      <c r="J302" s="6"/>
      <c r="K302" s="6"/>
      <c r="L302" s="6"/>
      <c r="M302" s="6"/>
      <c r="N302" s="6"/>
      <c r="O302" s="6"/>
      <c r="P302" s="15"/>
      <c r="Q302" s="15"/>
      <c r="R302" s="15"/>
    </row>
    <row r="303" spans="2:18" x14ac:dyDescent="0.25">
      <c r="B303" s="5">
        <v>355</v>
      </c>
      <c r="C303" s="19" t="s">
        <v>69</v>
      </c>
      <c r="D303" s="6">
        <v>0</v>
      </c>
      <c r="E303" s="6">
        <v>0</v>
      </c>
      <c r="F303" s="6">
        <v>0</v>
      </c>
      <c r="G303" s="1"/>
      <c r="H303" s="6"/>
      <c r="I303" s="6"/>
      <c r="J303" s="6"/>
      <c r="K303" s="6"/>
      <c r="L303" s="6"/>
      <c r="M303" s="6"/>
      <c r="N303" s="6"/>
      <c r="O303" s="6"/>
      <c r="P303" s="15"/>
      <c r="Q303" s="15"/>
      <c r="R303" s="15"/>
    </row>
    <row r="304" spans="2:18" x14ac:dyDescent="0.25">
      <c r="B304" s="5">
        <v>356</v>
      </c>
      <c r="C304" s="19" t="s">
        <v>70</v>
      </c>
      <c r="D304" s="6">
        <v>392952</v>
      </c>
      <c r="E304" s="6">
        <v>0</v>
      </c>
      <c r="F304" s="6">
        <v>392952</v>
      </c>
      <c r="G304" s="1"/>
      <c r="H304" s="6"/>
      <c r="I304" s="6"/>
      <c r="J304" s="6"/>
      <c r="K304" s="6"/>
      <c r="L304" s="6"/>
      <c r="M304" s="6"/>
      <c r="N304" s="6"/>
      <c r="O304" s="6"/>
      <c r="P304" s="15"/>
      <c r="Q304" s="15"/>
      <c r="R304" s="15"/>
    </row>
    <row r="305" spans="2:18" x14ac:dyDescent="0.25">
      <c r="B305" s="5"/>
      <c r="C305" s="4" t="s">
        <v>35</v>
      </c>
      <c r="D305" s="22"/>
      <c r="E305" s="2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5"/>
      <c r="Q305" s="1"/>
      <c r="R305" s="1"/>
    </row>
    <row r="306" spans="2:18" x14ac:dyDescent="0.25">
      <c r="B306" s="5">
        <v>360</v>
      </c>
      <c r="C306" s="2" t="s">
        <v>27</v>
      </c>
      <c r="D306" s="6">
        <v>182430</v>
      </c>
      <c r="E306" s="6">
        <v>0</v>
      </c>
      <c r="F306" s="6">
        <v>182430</v>
      </c>
      <c r="G306" s="1"/>
      <c r="H306" s="6"/>
      <c r="I306" s="6"/>
      <c r="J306" s="6"/>
      <c r="K306" s="6"/>
      <c r="L306" s="6"/>
      <c r="M306" s="6"/>
      <c r="N306" s="6"/>
      <c r="O306" s="6"/>
      <c r="P306" s="15"/>
      <c r="Q306" s="15"/>
      <c r="R306" s="15"/>
    </row>
    <row r="307" spans="2:18" x14ac:dyDescent="0.25">
      <c r="B307" s="5">
        <v>361</v>
      </c>
      <c r="C307" s="18" t="s">
        <v>28</v>
      </c>
      <c r="D307" s="6">
        <v>5065865</v>
      </c>
      <c r="E307" s="6">
        <v>0</v>
      </c>
      <c r="F307" s="6">
        <v>5065865</v>
      </c>
      <c r="G307" s="1"/>
      <c r="H307" s="6"/>
      <c r="I307" s="6"/>
      <c r="J307" s="6"/>
      <c r="K307" s="6"/>
      <c r="L307" s="6"/>
      <c r="M307" s="6"/>
      <c r="N307" s="6"/>
      <c r="O307" s="6"/>
      <c r="P307" s="15"/>
      <c r="Q307" s="15"/>
      <c r="R307" s="15"/>
    </row>
    <row r="308" spans="2:18" x14ac:dyDescent="0.25">
      <c r="B308" s="5">
        <v>362</v>
      </c>
      <c r="C308" s="18" t="s">
        <v>71</v>
      </c>
      <c r="D308" s="6">
        <v>741251</v>
      </c>
      <c r="E308" s="6">
        <v>0</v>
      </c>
      <c r="F308" s="6">
        <v>741251</v>
      </c>
      <c r="G308" s="1"/>
      <c r="H308" s="6"/>
      <c r="I308" s="6"/>
      <c r="J308" s="6"/>
      <c r="K308" s="6"/>
      <c r="L308" s="6"/>
      <c r="M308" s="6"/>
      <c r="N308" s="6"/>
      <c r="O308" s="6"/>
      <c r="P308" s="15"/>
      <c r="Q308" s="15"/>
      <c r="R308" s="15"/>
    </row>
    <row r="309" spans="2:18" x14ac:dyDescent="0.25">
      <c r="B309" s="5">
        <v>363</v>
      </c>
      <c r="C309" s="18" t="s">
        <v>41</v>
      </c>
      <c r="D309" s="6">
        <v>9148487</v>
      </c>
      <c r="E309" s="6">
        <v>0</v>
      </c>
      <c r="F309" s="6">
        <v>9148487</v>
      </c>
      <c r="G309" s="1"/>
      <c r="H309" s="6"/>
      <c r="I309" s="6"/>
      <c r="J309" s="6"/>
      <c r="K309" s="6"/>
      <c r="L309" s="6"/>
      <c r="M309" s="6"/>
      <c r="N309" s="6"/>
      <c r="O309" s="6"/>
      <c r="P309" s="15"/>
      <c r="Q309" s="15"/>
      <c r="R309" s="15"/>
    </row>
    <row r="310" spans="2:18" x14ac:dyDescent="0.25">
      <c r="B310" s="5">
        <v>364</v>
      </c>
      <c r="C310" s="18" t="s">
        <v>42</v>
      </c>
      <c r="D310" s="6">
        <v>0</v>
      </c>
      <c r="E310" s="6">
        <v>0</v>
      </c>
      <c r="F310" s="6">
        <v>0</v>
      </c>
      <c r="G310" s="1"/>
      <c r="H310" s="6"/>
      <c r="I310" s="6"/>
      <c r="J310" s="6"/>
      <c r="K310" s="6"/>
      <c r="L310" s="6"/>
      <c r="M310" s="6"/>
      <c r="N310" s="6"/>
      <c r="O310" s="6"/>
      <c r="P310" s="15"/>
      <c r="Q310" s="15"/>
      <c r="R310" s="15"/>
    </row>
    <row r="311" spans="2:18" x14ac:dyDescent="0.25">
      <c r="B311" s="5">
        <v>365</v>
      </c>
      <c r="C311" s="18" t="s">
        <v>44</v>
      </c>
      <c r="D311" s="6">
        <v>1542367</v>
      </c>
      <c r="E311" s="6">
        <v>0</v>
      </c>
      <c r="F311" s="6">
        <v>1542367</v>
      </c>
      <c r="G311" s="1"/>
      <c r="H311" s="6"/>
      <c r="I311" s="6"/>
      <c r="J311" s="6"/>
      <c r="K311" s="6"/>
      <c r="L311" s="6"/>
      <c r="M311" s="6"/>
      <c r="N311" s="6"/>
      <c r="O311" s="6"/>
      <c r="P311" s="15"/>
      <c r="Q311" s="15"/>
      <c r="R311" s="15"/>
    </row>
    <row r="312" spans="2:18" x14ac:dyDescent="0.25">
      <c r="B312" s="5"/>
      <c r="C312" s="4" t="s">
        <v>72</v>
      </c>
      <c r="D312" s="22"/>
      <c r="E312" s="2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5"/>
      <c r="Q312" s="1"/>
      <c r="R312" s="1"/>
    </row>
    <row r="313" spans="2:18" x14ac:dyDescent="0.25">
      <c r="B313" s="5">
        <v>370</v>
      </c>
      <c r="C313" s="2" t="s">
        <v>27</v>
      </c>
      <c r="D313" s="6">
        <v>1078562</v>
      </c>
      <c r="E313" s="6">
        <v>0</v>
      </c>
      <c r="F313" s="6">
        <v>1078562</v>
      </c>
      <c r="G313" s="1"/>
      <c r="H313" s="6"/>
      <c r="I313" s="6"/>
      <c r="J313" s="6"/>
      <c r="K313" s="6"/>
      <c r="L313" s="6"/>
      <c r="M313" s="6"/>
      <c r="N313" s="6"/>
      <c r="O313" s="6"/>
      <c r="P313" s="15"/>
      <c r="Q313" s="15"/>
      <c r="R313" s="15"/>
    </row>
    <row r="314" spans="2:18" x14ac:dyDescent="0.25">
      <c r="B314" s="5">
        <v>370.1</v>
      </c>
      <c r="C314" s="2" t="s">
        <v>73</v>
      </c>
      <c r="D314" s="6">
        <v>0</v>
      </c>
      <c r="E314" s="6">
        <v>0</v>
      </c>
      <c r="F314" s="6">
        <v>0</v>
      </c>
      <c r="G314" s="1"/>
      <c r="H314" s="6"/>
      <c r="I314" s="6"/>
      <c r="J314" s="6"/>
      <c r="K314" s="6"/>
      <c r="L314" s="6"/>
      <c r="M314" s="6"/>
      <c r="N314" s="6"/>
      <c r="O314" s="6"/>
      <c r="P314" s="15"/>
      <c r="Q314" s="15"/>
      <c r="R314" s="15"/>
    </row>
    <row r="315" spans="2:18" x14ac:dyDescent="0.25">
      <c r="B315" s="5">
        <v>370.2</v>
      </c>
      <c r="C315" s="2" t="s">
        <v>74</v>
      </c>
      <c r="D315" s="6">
        <v>0</v>
      </c>
      <c r="E315" s="6">
        <v>0</v>
      </c>
      <c r="F315" s="6">
        <v>0</v>
      </c>
      <c r="G315" s="1"/>
      <c r="H315" s="6"/>
      <c r="I315" s="6"/>
      <c r="J315" s="6"/>
      <c r="K315" s="6"/>
      <c r="L315" s="6"/>
      <c r="M315" s="6"/>
      <c r="N315" s="6"/>
      <c r="O315" s="6"/>
      <c r="P315" s="15"/>
      <c r="Q315" s="15"/>
      <c r="R315" s="15"/>
    </row>
    <row r="316" spans="2:18" x14ac:dyDescent="0.25">
      <c r="B316" s="5">
        <v>371</v>
      </c>
      <c r="C316" s="18" t="s">
        <v>28</v>
      </c>
      <c r="D316" s="6">
        <v>14033202</v>
      </c>
      <c r="E316" s="6">
        <v>0</v>
      </c>
      <c r="F316" s="6">
        <v>14033202</v>
      </c>
      <c r="G316" s="1"/>
      <c r="H316" s="6"/>
      <c r="I316" s="6"/>
      <c r="J316" s="6"/>
      <c r="K316" s="6"/>
      <c r="L316" s="6"/>
      <c r="M316" s="6"/>
      <c r="N316" s="6"/>
      <c r="O316" s="6"/>
      <c r="P316" s="15"/>
      <c r="Q316" s="15"/>
      <c r="R316" s="15"/>
    </row>
    <row r="317" spans="2:18" x14ac:dyDescent="0.25">
      <c r="B317" s="5">
        <v>372</v>
      </c>
      <c r="C317" s="18" t="s">
        <v>75</v>
      </c>
      <c r="D317" s="6">
        <v>24403127</v>
      </c>
      <c r="E317" s="6">
        <v>0</v>
      </c>
      <c r="F317" s="6">
        <v>24403127</v>
      </c>
      <c r="G317" s="1"/>
      <c r="H317" s="6"/>
      <c r="I317" s="6"/>
      <c r="J317" s="6"/>
      <c r="K317" s="6"/>
      <c r="L317" s="6"/>
      <c r="M317" s="6"/>
      <c r="N317" s="6"/>
      <c r="O317" s="6"/>
      <c r="P317" s="15"/>
      <c r="Q317" s="15"/>
      <c r="R317" s="15"/>
    </row>
    <row r="318" spans="2:18" x14ac:dyDescent="0.25">
      <c r="B318" s="5">
        <v>373</v>
      </c>
      <c r="C318" s="18" t="s">
        <v>76</v>
      </c>
      <c r="D318" s="6">
        <v>12986491</v>
      </c>
      <c r="E318" s="6">
        <v>0</v>
      </c>
      <c r="F318" s="6">
        <v>12986491</v>
      </c>
      <c r="G318" s="1"/>
      <c r="H318" s="6"/>
      <c r="I318" s="6"/>
      <c r="J318" s="6"/>
      <c r="K318" s="6"/>
      <c r="L318" s="6"/>
      <c r="M318" s="6"/>
      <c r="N318" s="6"/>
      <c r="O318" s="6"/>
      <c r="P318" s="15"/>
      <c r="Q318" s="15"/>
      <c r="R318" s="15"/>
    </row>
    <row r="319" spans="2:18" x14ac:dyDescent="0.25">
      <c r="B319" s="5">
        <v>374</v>
      </c>
      <c r="C319" s="18" t="s">
        <v>77</v>
      </c>
      <c r="D319" s="6">
        <v>527127</v>
      </c>
      <c r="E319" s="6">
        <v>0</v>
      </c>
      <c r="F319" s="6">
        <v>527127</v>
      </c>
      <c r="G319" s="1"/>
      <c r="H319" s="6"/>
      <c r="I319" s="6"/>
      <c r="J319" s="6"/>
      <c r="K319" s="6"/>
      <c r="L319" s="6"/>
      <c r="M319" s="6"/>
      <c r="N319" s="6"/>
      <c r="O319" s="6"/>
      <c r="P319" s="15"/>
      <c r="Q319" s="15"/>
      <c r="R319" s="15"/>
    </row>
    <row r="320" spans="2:18" x14ac:dyDescent="0.25">
      <c r="B320" s="5">
        <v>375</v>
      </c>
      <c r="C320" s="18" t="s">
        <v>78</v>
      </c>
      <c r="D320" s="6">
        <v>0</v>
      </c>
      <c r="E320" s="6">
        <v>0</v>
      </c>
      <c r="F320" s="6">
        <v>0</v>
      </c>
      <c r="G320" s="1"/>
      <c r="H320" s="6"/>
      <c r="I320" s="6"/>
      <c r="J320" s="6"/>
      <c r="K320" s="6"/>
      <c r="L320" s="6"/>
      <c r="M320" s="6"/>
      <c r="N320" s="6"/>
      <c r="O320" s="6"/>
      <c r="P320" s="15"/>
      <c r="Q320" s="15"/>
      <c r="R320" s="15"/>
    </row>
    <row r="321" spans="2:18" x14ac:dyDescent="0.25">
      <c r="B321" s="5"/>
      <c r="C321" s="4" t="s">
        <v>79</v>
      </c>
      <c r="D321" s="22"/>
      <c r="E321" s="2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5"/>
      <c r="Q321" s="1"/>
      <c r="R321" s="1"/>
    </row>
    <row r="322" spans="2:18" x14ac:dyDescent="0.25">
      <c r="B322" s="5">
        <v>389</v>
      </c>
      <c r="C322" s="18" t="s">
        <v>80</v>
      </c>
      <c r="D322" s="6">
        <v>1085044</v>
      </c>
      <c r="E322" s="6">
        <v>685765</v>
      </c>
      <c r="F322" s="6">
        <v>399279</v>
      </c>
      <c r="G322" s="1"/>
      <c r="H322" s="6"/>
      <c r="I322" s="6"/>
      <c r="J322" s="6"/>
      <c r="K322" s="6"/>
      <c r="L322" s="6"/>
      <c r="M322" s="6"/>
      <c r="N322" s="6"/>
      <c r="O322" s="6"/>
      <c r="P322" s="15"/>
      <c r="Q322" s="15"/>
      <c r="R322" s="15"/>
    </row>
    <row r="323" spans="2:18" x14ac:dyDescent="0.25">
      <c r="B323" s="5">
        <v>390</v>
      </c>
      <c r="C323" s="17" t="s">
        <v>81</v>
      </c>
      <c r="D323" s="6">
        <v>52268245</v>
      </c>
      <c r="E323" s="6">
        <v>49835570</v>
      </c>
      <c r="F323" s="6">
        <v>1965620</v>
      </c>
      <c r="G323" s="1"/>
      <c r="H323" s="6"/>
      <c r="I323" s="6"/>
      <c r="J323" s="6"/>
      <c r="K323" s="6"/>
      <c r="L323" s="6"/>
      <c r="M323" s="6"/>
      <c r="N323" s="6"/>
      <c r="O323" s="6"/>
      <c r="P323" s="15"/>
      <c r="Q323" s="15"/>
      <c r="R323" s="15"/>
    </row>
    <row r="324" spans="2:18" x14ac:dyDescent="0.25">
      <c r="B324" s="5">
        <v>390.1</v>
      </c>
      <c r="C324" s="18" t="s">
        <v>82</v>
      </c>
      <c r="D324" s="6">
        <v>14381917</v>
      </c>
      <c r="E324" s="6">
        <v>14354217</v>
      </c>
      <c r="F324" s="6">
        <v>0</v>
      </c>
      <c r="G324" s="1"/>
      <c r="H324" s="6"/>
      <c r="I324" s="6"/>
      <c r="J324" s="6"/>
      <c r="K324" s="6"/>
      <c r="L324" s="6"/>
      <c r="M324" s="6"/>
      <c r="N324" s="6"/>
      <c r="O324" s="6"/>
      <c r="P324" s="15"/>
      <c r="Q324" s="15"/>
      <c r="R324" s="15"/>
    </row>
    <row r="325" spans="2:18" x14ac:dyDescent="0.25">
      <c r="B325" s="5">
        <v>390.2</v>
      </c>
      <c r="C325" s="18" t="s">
        <v>83</v>
      </c>
      <c r="D325" s="6">
        <v>1923449</v>
      </c>
      <c r="E325" s="6">
        <v>1923449</v>
      </c>
      <c r="F325" s="6">
        <v>0</v>
      </c>
      <c r="G325" s="1"/>
      <c r="H325" s="6"/>
      <c r="I325" s="6"/>
      <c r="J325" s="6"/>
      <c r="K325" s="6"/>
      <c r="L325" s="6"/>
      <c r="M325" s="6"/>
      <c r="N325" s="6"/>
      <c r="O325" s="6"/>
      <c r="P325" s="15"/>
      <c r="Q325" s="15"/>
      <c r="R325" s="15"/>
    </row>
    <row r="326" spans="2:18" x14ac:dyDescent="0.25">
      <c r="B326" s="5">
        <v>390.3</v>
      </c>
      <c r="C326" s="18" t="s">
        <v>84</v>
      </c>
      <c r="D326" s="6">
        <v>4761852</v>
      </c>
      <c r="E326" s="6">
        <v>4761852</v>
      </c>
      <c r="F326" s="6">
        <v>0</v>
      </c>
      <c r="G326" s="1"/>
      <c r="H326" s="6"/>
      <c r="I326" s="6"/>
      <c r="J326" s="6"/>
      <c r="K326" s="6"/>
      <c r="L326" s="6"/>
      <c r="M326" s="6"/>
      <c r="N326" s="6"/>
      <c r="O326" s="6"/>
      <c r="P326" s="15"/>
      <c r="Q326" s="15"/>
      <c r="R326" s="15"/>
    </row>
    <row r="327" spans="2:18" x14ac:dyDescent="0.25">
      <c r="B327" s="5">
        <v>390.9</v>
      </c>
      <c r="C327" s="18" t="s">
        <v>85</v>
      </c>
      <c r="D327" s="6">
        <v>233857</v>
      </c>
      <c r="E327" s="6">
        <v>18989</v>
      </c>
      <c r="F327" s="6">
        <v>80937</v>
      </c>
      <c r="G327" s="1"/>
      <c r="H327" s="6"/>
      <c r="I327" s="6"/>
      <c r="J327" s="6"/>
      <c r="K327" s="6"/>
      <c r="L327" s="6"/>
      <c r="M327" s="6"/>
      <c r="N327" s="6"/>
      <c r="O327" s="6"/>
      <c r="P327" s="15"/>
      <c r="Q327" s="15"/>
      <c r="R327" s="15"/>
    </row>
    <row r="328" spans="2:18" x14ac:dyDescent="0.25">
      <c r="B328" s="5">
        <v>391</v>
      </c>
      <c r="C328" s="18" t="s">
        <v>86</v>
      </c>
      <c r="D328" s="6">
        <v>3275507</v>
      </c>
      <c r="E328" s="6">
        <v>2509368</v>
      </c>
      <c r="F328" s="6">
        <v>104599</v>
      </c>
      <c r="G328" s="1"/>
      <c r="H328" s="6"/>
      <c r="I328" s="6"/>
      <c r="J328" s="6"/>
      <c r="K328" s="6"/>
      <c r="L328" s="6"/>
      <c r="M328" s="6"/>
      <c r="N328" s="6"/>
      <c r="O328" s="6"/>
      <c r="P328" s="15"/>
      <c r="Q328" s="15"/>
      <c r="R328" s="15"/>
    </row>
    <row r="329" spans="2:18" x14ac:dyDescent="0.25">
      <c r="B329" s="5">
        <v>391.1</v>
      </c>
      <c r="C329" s="18" t="s">
        <v>87</v>
      </c>
      <c r="D329" s="6">
        <v>9627546</v>
      </c>
      <c r="E329" s="6">
        <v>4257769</v>
      </c>
      <c r="F329" s="6">
        <v>168698</v>
      </c>
      <c r="G329" s="1"/>
      <c r="H329" s="6"/>
      <c r="I329" s="6"/>
      <c r="J329" s="6"/>
      <c r="K329" s="6"/>
      <c r="L329" s="6"/>
      <c r="M329" s="6"/>
      <c r="N329" s="6"/>
      <c r="O329" s="6"/>
      <c r="P329" s="15"/>
      <c r="Q329" s="15"/>
      <c r="R329" s="15"/>
    </row>
    <row r="330" spans="2:18" x14ac:dyDescent="0.25">
      <c r="B330" s="5">
        <v>391.2</v>
      </c>
      <c r="C330" s="18" t="s">
        <v>88</v>
      </c>
      <c r="D330" s="6">
        <v>3151674</v>
      </c>
      <c r="E330" s="6">
        <v>0</v>
      </c>
      <c r="F330" s="6">
        <v>0</v>
      </c>
      <c r="G330" s="1"/>
      <c r="H330" s="6"/>
      <c r="I330" s="6"/>
      <c r="J330" s="6"/>
      <c r="K330" s="6"/>
      <c r="L330" s="6"/>
      <c r="M330" s="6"/>
      <c r="N330" s="6"/>
      <c r="O330" s="6"/>
      <c r="P330" s="15"/>
      <c r="Q330" s="15"/>
      <c r="R330" s="15"/>
    </row>
    <row r="331" spans="2:18" x14ac:dyDescent="0.25">
      <c r="B331" s="5">
        <v>391.25</v>
      </c>
      <c r="C331" s="18" t="s">
        <v>89</v>
      </c>
      <c r="D331" s="6">
        <v>85834599</v>
      </c>
      <c r="E331" s="6">
        <v>1163425</v>
      </c>
      <c r="F331" s="6">
        <v>46872</v>
      </c>
      <c r="G331" s="1"/>
      <c r="H331" s="6"/>
      <c r="I331" s="6"/>
      <c r="J331" s="6"/>
      <c r="K331" s="6"/>
      <c r="L331" s="6"/>
      <c r="M331" s="6"/>
      <c r="N331" s="6"/>
      <c r="O331" s="6"/>
      <c r="P331" s="15"/>
      <c r="Q331" s="15"/>
      <c r="R331" s="15"/>
    </row>
    <row r="332" spans="2:18" x14ac:dyDescent="0.25">
      <c r="B332" s="5">
        <v>391.26</v>
      </c>
      <c r="C332" s="18" t="s">
        <v>90</v>
      </c>
      <c r="D332" s="6">
        <v>0</v>
      </c>
      <c r="E332" s="6">
        <v>0</v>
      </c>
      <c r="F332" s="6">
        <v>0</v>
      </c>
      <c r="G332" s="1"/>
      <c r="H332" s="6"/>
      <c r="I332" s="6"/>
      <c r="J332" s="6"/>
      <c r="K332" s="6"/>
      <c r="L332" s="6"/>
      <c r="M332" s="6"/>
      <c r="N332" s="6"/>
      <c r="O332" s="6"/>
      <c r="P332" s="15"/>
      <c r="Q332" s="15"/>
      <c r="R332" s="15"/>
    </row>
    <row r="333" spans="2:18" x14ac:dyDescent="0.25">
      <c r="B333" s="5">
        <v>391.3</v>
      </c>
      <c r="C333" s="18" t="s">
        <v>91</v>
      </c>
      <c r="D333" s="6">
        <v>495742</v>
      </c>
      <c r="E333" s="6">
        <v>32906</v>
      </c>
      <c r="F333" s="6">
        <v>0</v>
      </c>
      <c r="G333" s="1"/>
      <c r="H333" s="6"/>
      <c r="I333" s="6"/>
      <c r="J333" s="6"/>
      <c r="K333" s="6"/>
      <c r="L333" s="6"/>
      <c r="M333" s="6"/>
      <c r="N333" s="6"/>
      <c r="O333" s="6"/>
      <c r="P333" s="15"/>
      <c r="Q333" s="15"/>
      <c r="R333" s="15"/>
    </row>
    <row r="334" spans="2:18" x14ac:dyDescent="0.25">
      <c r="B334" s="5">
        <v>391.4</v>
      </c>
      <c r="C334" s="18" t="s">
        <v>92</v>
      </c>
      <c r="D334" s="6">
        <v>46360756</v>
      </c>
      <c r="E334" s="6">
        <v>0</v>
      </c>
      <c r="F334" s="6">
        <v>0</v>
      </c>
      <c r="G334" s="1"/>
      <c r="H334" s="6"/>
      <c r="I334" s="6"/>
      <c r="J334" s="6"/>
      <c r="K334" s="6"/>
      <c r="L334" s="6"/>
      <c r="M334" s="6"/>
      <c r="N334" s="6"/>
      <c r="O334" s="6"/>
      <c r="P334" s="15"/>
      <c r="Q334" s="15"/>
      <c r="R334" s="15"/>
    </row>
    <row r="335" spans="2:18" x14ac:dyDescent="0.25">
      <c r="B335" s="5">
        <v>392</v>
      </c>
      <c r="C335" s="18" t="s">
        <v>93</v>
      </c>
      <c r="D335" s="6">
        <v>2715901</v>
      </c>
      <c r="E335" s="6">
        <v>0</v>
      </c>
      <c r="F335" s="6">
        <v>2715901</v>
      </c>
      <c r="G335" s="1"/>
      <c r="H335" s="6"/>
      <c r="I335" s="6"/>
      <c r="J335" s="6"/>
      <c r="K335" s="6"/>
      <c r="L335" s="6"/>
      <c r="M335" s="6"/>
      <c r="N335" s="6"/>
      <c r="O335" s="6"/>
      <c r="P335" s="15"/>
      <c r="Q335" s="15"/>
      <c r="R335" s="15"/>
    </row>
    <row r="336" spans="2:18" x14ac:dyDescent="0.25">
      <c r="B336" s="5">
        <v>392.1</v>
      </c>
      <c r="C336" s="18" t="s">
        <v>94</v>
      </c>
      <c r="D336" s="6">
        <v>27828429</v>
      </c>
      <c r="E336" s="6">
        <v>25635815</v>
      </c>
      <c r="F336" s="6">
        <v>0</v>
      </c>
      <c r="G336" s="1"/>
      <c r="H336" s="6"/>
      <c r="I336" s="6"/>
      <c r="J336" s="6"/>
      <c r="K336" s="6"/>
      <c r="L336" s="6"/>
      <c r="M336" s="6"/>
      <c r="N336" s="6"/>
      <c r="O336" s="6"/>
      <c r="P336" s="15"/>
      <c r="Q336" s="15"/>
      <c r="R336" s="15"/>
    </row>
    <row r="337" spans="2:18" x14ac:dyDescent="0.25">
      <c r="B337" s="5">
        <v>392.2</v>
      </c>
      <c r="C337" s="18" t="s">
        <v>95</v>
      </c>
      <c r="D337" s="6">
        <v>28652247</v>
      </c>
      <c r="E337" s="6">
        <v>27159738</v>
      </c>
      <c r="F337" s="6">
        <v>0</v>
      </c>
      <c r="G337" s="1"/>
      <c r="H337" s="6"/>
      <c r="I337" s="6"/>
      <c r="J337" s="6"/>
      <c r="K337" s="6"/>
      <c r="L337" s="6"/>
      <c r="M337" s="6"/>
      <c r="N337" s="6"/>
      <c r="O337" s="6"/>
      <c r="P337" s="15"/>
      <c r="Q337" s="15"/>
      <c r="R337" s="15"/>
    </row>
    <row r="338" spans="2:18" x14ac:dyDescent="0.25">
      <c r="B338" s="5">
        <v>392.3</v>
      </c>
      <c r="C338" s="18" t="s">
        <v>96</v>
      </c>
      <c r="D338" s="6">
        <v>16763570</v>
      </c>
      <c r="E338" s="6">
        <v>1039333</v>
      </c>
      <c r="F338" s="6">
        <v>0</v>
      </c>
      <c r="G338" s="1"/>
      <c r="H338" s="6"/>
      <c r="I338" s="6"/>
      <c r="J338" s="6"/>
      <c r="K338" s="6"/>
      <c r="L338" s="6"/>
      <c r="M338" s="6"/>
      <c r="N338" s="6"/>
      <c r="O338" s="6"/>
      <c r="P338" s="15"/>
      <c r="Q338" s="15"/>
      <c r="R338" s="15"/>
    </row>
    <row r="339" spans="2:18" x14ac:dyDescent="0.25">
      <c r="B339" s="5">
        <v>392.4</v>
      </c>
      <c r="C339" s="18" t="s">
        <v>97</v>
      </c>
      <c r="D339" s="6">
        <v>19546812</v>
      </c>
      <c r="E339" s="6">
        <v>16362763</v>
      </c>
      <c r="F339" s="6">
        <v>0</v>
      </c>
      <c r="G339" s="1"/>
      <c r="H339" s="6"/>
      <c r="I339" s="6"/>
      <c r="J339" s="6"/>
      <c r="K339" s="6"/>
      <c r="L339" s="6"/>
      <c r="M339" s="6"/>
      <c r="N339" s="6"/>
      <c r="O339" s="6"/>
      <c r="P339" s="15"/>
      <c r="Q339" s="15"/>
      <c r="R339" s="15"/>
    </row>
    <row r="340" spans="2:18" x14ac:dyDescent="0.25">
      <c r="B340" s="5">
        <v>393</v>
      </c>
      <c r="C340" s="18" t="s">
        <v>98</v>
      </c>
      <c r="D340" s="6">
        <v>821646</v>
      </c>
      <c r="E340" s="6">
        <v>790771</v>
      </c>
      <c r="F340" s="6">
        <v>30875</v>
      </c>
      <c r="G340" s="1"/>
      <c r="H340" s="6"/>
      <c r="I340" s="6"/>
      <c r="J340" s="6"/>
      <c r="K340" s="6"/>
      <c r="L340" s="6"/>
      <c r="M340" s="6"/>
      <c r="N340" s="6"/>
      <c r="O340" s="6"/>
      <c r="P340" s="15"/>
      <c r="Q340" s="15"/>
      <c r="R340" s="15"/>
    </row>
    <row r="341" spans="2:18" x14ac:dyDescent="0.25">
      <c r="B341" s="5">
        <v>394</v>
      </c>
      <c r="C341" s="18" t="s">
        <v>99</v>
      </c>
      <c r="D341" s="6">
        <v>17323902</v>
      </c>
      <c r="E341" s="6">
        <v>15505206</v>
      </c>
      <c r="F341" s="6">
        <v>968518</v>
      </c>
      <c r="G341" s="1"/>
      <c r="H341" s="6"/>
      <c r="I341" s="6"/>
      <c r="J341" s="6"/>
      <c r="K341" s="6"/>
      <c r="L341" s="6"/>
      <c r="M341" s="6"/>
      <c r="N341" s="6"/>
      <c r="O341" s="6"/>
      <c r="P341" s="15"/>
      <c r="Q341" s="15"/>
      <c r="R341" s="15"/>
    </row>
    <row r="342" spans="2:18" x14ac:dyDescent="0.25">
      <c r="B342" s="5">
        <v>395</v>
      </c>
      <c r="C342" s="18" t="s">
        <v>100</v>
      </c>
      <c r="D342" s="6">
        <v>2261584</v>
      </c>
      <c r="E342" s="6">
        <v>2119940</v>
      </c>
      <c r="F342" s="6">
        <v>141644</v>
      </c>
      <c r="G342" s="1"/>
      <c r="H342" s="6"/>
      <c r="I342" s="6"/>
      <c r="J342" s="6"/>
      <c r="K342" s="6"/>
      <c r="L342" s="6"/>
      <c r="M342" s="6"/>
      <c r="N342" s="6"/>
      <c r="O342" s="6"/>
      <c r="P342" s="15"/>
      <c r="Q342" s="15"/>
      <c r="R342" s="15"/>
    </row>
    <row r="343" spans="2:18" x14ac:dyDescent="0.25">
      <c r="B343" s="5">
        <v>396</v>
      </c>
      <c r="C343" s="18" t="s">
        <v>101</v>
      </c>
      <c r="D343" s="6">
        <v>2756256</v>
      </c>
      <c r="E343" s="6">
        <v>2490830</v>
      </c>
      <c r="F343" s="6">
        <v>265394</v>
      </c>
      <c r="G343" s="1"/>
      <c r="H343" s="6"/>
      <c r="I343" s="6"/>
      <c r="J343" s="6"/>
      <c r="K343" s="6"/>
      <c r="L343" s="6"/>
      <c r="M343" s="6"/>
      <c r="N343" s="6"/>
      <c r="O343" s="6"/>
      <c r="P343" s="15"/>
      <c r="Q343" s="15"/>
      <c r="R343" s="15"/>
    </row>
    <row r="344" spans="2:18" x14ac:dyDescent="0.25">
      <c r="B344" s="5">
        <v>397</v>
      </c>
      <c r="C344" s="18" t="s">
        <v>102</v>
      </c>
      <c r="D344" s="6">
        <v>1061847</v>
      </c>
      <c r="E344" s="6">
        <v>0</v>
      </c>
      <c r="F344" s="6">
        <v>990272</v>
      </c>
      <c r="G344" s="1"/>
      <c r="H344" s="6"/>
      <c r="I344" s="6"/>
      <c r="J344" s="6"/>
      <c r="K344" s="6"/>
      <c r="L344" s="6"/>
      <c r="M344" s="6"/>
      <c r="N344" s="6"/>
      <c r="O344" s="6"/>
      <c r="P344" s="15"/>
      <c r="Q344" s="15"/>
      <c r="R344" s="15"/>
    </row>
    <row r="345" spans="2:18" x14ac:dyDescent="0.25">
      <c r="B345" s="5">
        <v>397.1</v>
      </c>
      <c r="C345" s="18" t="s">
        <v>103</v>
      </c>
      <c r="D345" s="6">
        <v>16930378</v>
      </c>
      <c r="E345" s="6">
        <v>15890106</v>
      </c>
      <c r="F345" s="6">
        <v>0</v>
      </c>
      <c r="G345" s="1"/>
      <c r="H345" s="6"/>
      <c r="I345" s="6"/>
      <c r="J345" s="6"/>
      <c r="K345" s="6"/>
      <c r="L345" s="6"/>
      <c r="M345" s="6"/>
      <c r="N345" s="6"/>
      <c r="O345" s="6"/>
      <c r="P345" s="15"/>
      <c r="Q345" s="15"/>
      <c r="R345" s="15"/>
    </row>
    <row r="346" spans="2:18" x14ac:dyDescent="0.25">
      <c r="B346" s="5">
        <v>397.2</v>
      </c>
      <c r="C346" s="18" t="s">
        <v>104</v>
      </c>
      <c r="D346" s="6">
        <v>141879</v>
      </c>
      <c r="E346" s="6">
        <v>14800</v>
      </c>
      <c r="F346" s="6">
        <v>0</v>
      </c>
      <c r="G346" s="1"/>
      <c r="H346" s="6"/>
      <c r="I346" s="6"/>
      <c r="J346" s="6"/>
      <c r="K346" s="6"/>
      <c r="L346" s="6"/>
      <c r="M346" s="6"/>
      <c r="N346" s="6"/>
      <c r="O346" s="6"/>
      <c r="P346" s="15"/>
      <c r="Q346" s="15"/>
      <c r="R346" s="15"/>
    </row>
    <row r="347" spans="2:18" x14ac:dyDescent="0.25">
      <c r="B347" s="5">
        <v>398</v>
      </c>
      <c r="C347" s="18" t="s">
        <v>105</v>
      </c>
      <c r="D347" s="6">
        <v>6672940</v>
      </c>
      <c r="E347" s="6">
        <v>6298691</v>
      </c>
      <c r="F347" s="6">
        <v>263203</v>
      </c>
      <c r="G347" s="1"/>
      <c r="H347" s="6"/>
      <c r="I347" s="6"/>
      <c r="J347" s="6"/>
      <c r="K347" s="6"/>
      <c r="L347" s="6"/>
      <c r="M347" s="6"/>
      <c r="N347" s="6"/>
      <c r="O347" s="6"/>
      <c r="P347" s="15"/>
      <c r="Q347" s="15"/>
      <c r="R347" s="15"/>
    </row>
    <row r="348" spans="2:18" x14ac:dyDescent="0.25">
      <c r="B348" s="5">
        <v>399</v>
      </c>
      <c r="C348" s="18" t="s">
        <v>106</v>
      </c>
      <c r="D348" s="6">
        <v>1343016</v>
      </c>
      <c r="E348" s="6">
        <v>839331</v>
      </c>
      <c r="F348" s="6">
        <v>132858</v>
      </c>
      <c r="G348" s="1"/>
      <c r="H348" s="6"/>
      <c r="I348" s="6"/>
      <c r="J348" s="6"/>
      <c r="K348" s="6"/>
      <c r="L348" s="6"/>
      <c r="M348" s="6"/>
      <c r="N348" s="6"/>
      <c r="O348" s="6"/>
      <c r="P348" s="15"/>
      <c r="Q348" s="15"/>
      <c r="R348" s="15"/>
    </row>
    <row r="349" spans="2:18" x14ac:dyDescent="0.25">
      <c r="B349" s="5">
        <v>1701</v>
      </c>
      <c r="C349" s="24" t="s">
        <v>2</v>
      </c>
      <c r="D349" s="6">
        <v>0</v>
      </c>
      <c r="E349" s="27">
        <v>162231227</v>
      </c>
      <c r="F349" s="6">
        <v>11948747</v>
      </c>
      <c r="G349" s="1"/>
      <c r="H349" s="6"/>
      <c r="I349" s="6"/>
      <c r="J349" s="6"/>
      <c r="K349" s="6"/>
      <c r="L349" s="6"/>
      <c r="M349" s="6"/>
      <c r="N349" s="6"/>
      <c r="O349" s="6"/>
      <c r="P349" s="15"/>
      <c r="Q349" s="15"/>
      <c r="R349" s="15"/>
    </row>
    <row r="350" spans="2:18" x14ac:dyDescent="0.25">
      <c r="B350" s="5"/>
      <c r="C350" s="18"/>
      <c r="D350" s="6"/>
      <c r="E350" s="6"/>
      <c r="F350" s="6"/>
      <c r="G350" s="1"/>
      <c r="H350" s="6"/>
      <c r="I350" s="6"/>
      <c r="J350" s="6"/>
      <c r="K350" s="6"/>
      <c r="L350" s="6"/>
      <c r="M350" s="6"/>
      <c r="N350" s="6"/>
      <c r="O350" s="6"/>
      <c r="P350" s="15"/>
      <c r="Q350" s="15"/>
      <c r="R350" s="15"/>
    </row>
    <row r="351" spans="2:18" x14ac:dyDescent="0.25">
      <c r="B351" s="1"/>
      <c r="C351" s="2" t="s">
        <v>4</v>
      </c>
      <c r="D351" s="6">
        <v>4651698459</v>
      </c>
      <c r="E351" s="6">
        <v>4476608181</v>
      </c>
      <c r="F351" s="6">
        <v>175090278</v>
      </c>
      <c r="G351" s="1"/>
      <c r="H351" s="6"/>
      <c r="I351" s="6"/>
      <c r="J351" s="6"/>
      <c r="K351" s="6"/>
      <c r="L351" s="6"/>
      <c r="M351" s="6"/>
      <c r="N351" s="6"/>
      <c r="O351" s="6"/>
      <c r="P351" s="1"/>
      <c r="Q351" s="1"/>
      <c r="R351" s="1"/>
    </row>
    <row r="352" spans="2:18" x14ac:dyDescent="0.25">
      <c r="B352" s="1"/>
      <c r="C352" s="2" t="s">
        <v>107</v>
      </c>
      <c r="D352" s="6">
        <v>4651698459</v>
      </c>
      <c r="E352" s="6">
        <v>4476608181</v>
      </c>
      <c r="F352" s="6">
        <v>175090278</v>
      </c>
      <c r="G352" s="1"/>
      <c r="H352" s="6"/>
      <c r="I352" s="6"/>
      <c r="J352" s="6"/>
      <c r="K352" s="6"/>
      <c r="L352" s="6"/>
      <c r="M352" s="6"/>
      <c r="N352" s="6"/>
      <c r="O352" s="6"/>
      <c r="P352" s="1"/>
      <c r="Q352" s="1"/>
      <c r="R352" s="1"/>
    </row>
    <row r="353" spans="1:18" x14ac:dyDescent="0.25">
      <c r="A353" s="1"/>
      <c r="B353" s="1"/>
      <c r="C353" s="1"/>
      <c r="D353" s="6">
        <v>0</v>
      </c>
      <c r="E353" s="6">
        <v>0</v>
      </c>
      <c r="F353" s="6">
        <v>0</v>
      </c>
      <c r="G353" s="1"/>
      <c r="H353" s="6"/>
      <c r="I353" s="6"/>
      <c r="J353" s="6"/>
      <c r="K353" s="6"/>
      <c r="L353" s="6"/>
      <c r="M353" s="6"/>
      <c r="N353" s="6"/>
      <c r="O353" s="6"/>
      <c r="P353" s="1"/>
      <c r="Q353" s="1"/>
      <c r="R353" s="1"/>
    </row>
    <row r="354" spans="1:18" x14ac:dyDescent="0.25">
      <c r="A354" s="1"/>
      <c r="B354" s="1"/>
      <c r="C354" s="1"/>
      <c r="D354" s="6"/>
      <c r="E354" s="6"/>
      <c r="F354" s="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 t="s">
        <v>139</v>
      </c>
      <c r="B355" s="1"/>
      <c r="C355" s="1"/>
      <c r="D355" s="1"/>
      <c r="E355" s="1"/>
      <c r="F355" s="1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A356" s="1"/>
      <c r="B356" s="1"/>
      <c r="C356" s="1"/>
      <c r="D356" s="3" t="s">
        <v>4</v>
      </c>
      <c r="E356" s="3" t="s">
        <v>5</v>
      </c>
      <c r="F356" s="11" t="s">
        <v>12</v>
      </c>
      <c r="G356" s="1"/>
      <c r="H356" s="3"/>
      <c r="I356" s="3"/>
      <c r="J356" s="11"/>
      <c r="K356" s="11"/>
      <c r="L356" s="11"/>
      <c r="M356" s="11"/>
      <c r="N356" s="11"/>
      <c r="O356" s="11"/>
      <c r="P356" s="5"/>
      <c r="Q356" s="5"/>
      <c r="R356" s="5"/>
    </row>
    <row r="357" spans="1:18" x14ac:dyDescent="0.25">
      <c r="A357" s="13">
        <v>0</v>
      </c>
      <c r="B357" s="13" t="s">
        <v>13</v>
      </c>
      <c r="C357" s="13" t="s">
        <v>14</v>
      </c>
      <c r="D357" s="14" t="s">
        <v>15</v>
      </c>
      <c r="E357" s="30" t="s">
        <v>16</v>
      </c>
      <c r="F357" s="30" t="s">
        <v>17</v>
      </c>
      <c r="G357" s="1"/>
      <c r="H357" s="12"/>
      <c r="I357" s="26"/>
      <c r="J357" s="26"/>
      <c r="K357" s="26"/>
      <c r="L357" s="26"/>
      <c r="M357" s="26"/>
      <c r="N357" s="26"/>
      <c r="O357" s="26"/>
      <c r="P357" s="5"/>
      <c r="Q357" s="5"/>
      <c r="R357" s="5"/>
    </row>
    <row r="358" spans="1:18" x14ac:dyDescent="0.25">
      <c r="A358" s="1"/>
      <c r="B358" s="5"/>
      <c r="C358" s="4" t="s">
        <v>22</v>
      </c>
      <c r="D358" s="22"/>
      <c r="E358" s="22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5"/>
      <c r="Q358" s="1"/>
      <c r="R358" s="1"/>
    </row>
    <row r="359" spans="1:18" x14ac:dyDescent="0.25">
      <c r="A359" s="1"/>
      <c r="B359" s="5">
        <v>301</v>
      </c>
      <c r="C359" s="17" t="s">
        <v>23</v>
      </c>
      <c r="D359" s="6">
        <v>8487</v>
      </c>
      <c r="E359" s="27">
        <v>6621</v>
      </c>
      <c r="F359" s="6">
        <v>1866</v>
      </c>
      <c r="G359" s="1"/>
      <c r="H359" s="6"/>
      <c r="I359" s="6"/>
      <c r="J359" s="6"/>
      <c r="K359" s="6"/>
      <c r="L359" s="6"/>
      <c r="M359" s="6"/>
      <c r="N359" s="6"/>
      <c r="O359" s="6"/>
      <c r="P359" s="15"/>
      <c r="Q359" s="15"/>
      <c r="R359" s="15"/>
    </row>
    <row r="360" spans="1:18" x14ac:dyDescent="0.25">
      <c r="A360" s="1"/>
      <c r="B360" s="5">
        <v>302</v>
      </c>
      <c r="C360" s="18" t="s">
        <v>24</v>
      </c>
      <c r="D360" s="6">
        <v>0</v>
      </c>
      <c r="E360" s="6">
        <v>0</v>
      </c>
      <c r="F360" s="6">
        <v>0</v>
      </c>
      <c r="G360" s="1"/>
      <c r="H360" s="6"/>
      <c r="I360" s="6"/>
      <c r="J360" s="6"/>
      <c r="K360" s="6"/>
      <c r="L360" s="6"/>
      <c r="M360" s="6"/>
      <c r="N360" s="6"/>
      <c r="O360" s="6"/>
      <c r="P360" s="15"/>
      <c r="Q360" s="15"/>
      <c r="R360" s="15"/>
    </row>
    <row r="361" spans="1:18" x14ac:dyDescent="0.25">
      <c r="A361" s="1"/>
      <c r="B361" s="5">
        <v>303</v>
      </c>
      <c r="C361" s="18" t="s">
        <v>25</v>
      </c>
      <c r="D361" s="6">
        <v>212579</v>
      </c>
      <c r="E361" s="6">
        <v>265198</v>
      </c>
      <c r="F361" s="6">
        <v>1787</v>
      </c>
      <c r="G361" s="1"/>
      <c r="H361" s="6"/>
      <c r="I361" s="6"/>
      <c r="J361" s="6"/>
      <c r="K361" s="6"/>
      <c r="L361" s="6"/>
      <c r="M361" s="6"/>
      <c r="N361" s="6"/>
      <c r="O361" s="6"/>
      <c r="P361" s="15"/>
      <c r="Q361" s="15"/>
      <c r="R361" s="15"/>
    </row>
    <row r="362" spans="1:18" x14ac:dyDescent="0.25">
      <c r="A362" s="1"/>
      <c r="B362" s="5"/>
      <c r="C362" s="4" t="s">
        <v>26</v>
      </c>
      <c r="D362" s="22"/>
      <c r="E362" s="22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5"/>
      <c r="Q362" s="1"/>
      <c r="R362" s="1"/>
    </row>
    <row r="363" spans="1:18" x14ac:dyDescent="0.25">
      <c r="A363" s="1"/>
      <c r="B363" s="5">
        <v>310</v>
      </c>
      <c r="C363" s="18" t="s">
        <v>27</v>
      </c>
      <c r="D363" s="6">
        <v>-1413886</v>
      </c>
      <c r="E363" s="6">
        <v>-1413886</v>
      </c>
      <c r="F363" s="6">
        <v>0</v>
      </c>
      <c r="G363" s="1"/>
      <c r="H363" s="6"/>
      <c r="I363" s="6"/>
      <c r="J363" s="6"/>
      <c r="K363" s="6"/>
      <c r="L363" s="6"/>
      <c r="M363" s="6"/>
      <c r="N363" s="6"/>
      <c r="O363" s="6"/>
      <c r="P363" s="15"/>
      <c r="Q363" s="15"/>
      <c r="R363" s="15"/>
    </row>
    <row r="364" spans="1:18" x14ac:dyDescent="0.25">
      <c r="A364" s="1"/>
      <c r="B364" s="5">
        <v>311</v>
      </c>
      <c r="C364" s="18" t="s">
        <v>28</v>
      </c>
      <c r="D364" s="6">
        <v>3101033</v>
      </c>
      <c r="E364" s="6">
        <v>3101032</v>
      </c>
      <c r="F364" s="6">
        <v>0</v>
      </c>
      <c r="G364" s="1"/>
      <c r="H364" s="6"/>
      <c r="I364" s="6"/>
      <c r="J364" s="6"/>
      <c r="K364" s="6"/>
      <c r="L364" s="6"/>
      <c r="M364" s="6"/>
      <c r="N364" s="6"/>
      <c r="O364" s="6"/>
      <c r="P364" s="15"/>
      <c r="Q364" s="15"/>
      <c r="R364" s="15"/>
    </row>
    <row r="365" spans="1:18" x14ac:dyDescent="0.25">
      <c r="A365" s="1"/>
      <c r="B365" s="5">
        <v>312</v>
      </c>
      <c r="C365" s="18" t="s">
        <v>29</v>
      </c>
      <c r="D365" s="6">
        <v>-850656</v>
      </c>
      <c r="E365" s="6">
        <v>-850656</v>
      </c>
      <c r="F365" s="6">
        <v>0</v>
      </c>
      <c r="G365" s="1"/>
      <c r="H365" s="6"/>
      <c r="I365" s="6"/>
      <c r="J365" s="6"/>
      <c r="K365" s="6"/>
      <c r="L365" s="6"/>
      <c r="M365" s="6"/>
      <c r="N365" s="6"/>
      <c r="O365" s="6"/>
      <c r="P365" s="15"/>
      <c r="Q365" s="15"/>
      <c r="R365" s="15"/>
    </row>
    <row r="366" spans="1:18" x14ac:dyDescent="0.25">
      <c r="A366" s="1"/>
      <c r="B366" s="5">
        <v>313</v>
      </c>
      <c r="C366" s="18" t="s">
        <v>30</v>
      </c>
      <c r="D366" s="6">
        <v>274727</v>
      </c>
      <c r="E366" s="6">
        <v>274727</v>
      </c>
      <c r="F366" s="6">
        <v>0</v>
      </c>
      <c r="G366" s="1"/>
      <c r="H366" s="6"/>
      <c r="I366" s="6"/>
      <c r="J366" s="6"/>
      <c r="K366" s="6"/>
      <c r="L366" s="6"/>
      <c r="M366" s="6"/>
      <c r="N366" s="6"/>
      <c r="O366" s="6"/>
      <c r="P366" s="15"/>
      <c r="Q366" s="15"/>
      <c r="R366" s="15"/>
    </row>
    <row r="367" spans="1:18" x14ac:dyDescent="0.25">
      <c r="A367" s="1"/>
      <c r="B367" s="5">
        <v>314</v>
      </c>
      <c r="C367" s="18" t="s">
        <v>31</v>
      </c>
      <c r="D367" s="6">
        <v>3286387</v>
      </c>
      <c r="E367" s="6">
        <v>3286387</v>
      </c>
      <c r="F367" s="6">
        <v>0</v>
      </c>
      <c r="G367" s="1"/>
      <c r="H367" s="6"/>
      <c r="I367" s="6"/>
      <c r="J367" s="6"/>
      <c r="K367" s="6"/>
      <c r="L367" s="6"/>
      <c r="M367" s="6"/>
      <c r="N367" s="6"/>
      <c r="O367" s="6"/>
      <c r="P367" s="15"/>
      <c r="Q367" s="15"/>
      <c r="R367" s="15"/>
    </row>
    <row r="368" spans="1:18" x14ac:dyDescent="0.25">
      <c r="A368" s="1"/>
      <c r="B368" s="5">
        <v>315</v>
      </c>
      <c r="C368" s="18" t="s">
        <v>32</v>
      </c>
      <c r="D368" s="6">
        <v>643</v>
      </c>
      <c r="E368" s="6">
        <v>643</v>
      </c>
      <c r="F368" s="6">
        <v>0</v>
      </c>
      <c r="G368" s="1"/>
      <c r="H368" s="6"/>
      <c r="I368" s="6"/>
      <c r="J368" s="6"/>
      <c r="K368" s="6"/>
      <c r="L368" s="6"/>
      <c r="M368" s="6"/>
      <c r="N368" s="6"/>
      <c r="O368" s="6"/>
      <c r="P368" s="15"/>
      <c r="Q368" s="15"/>
      <c r="R368" s="15"/>
    </row>
    <row r="369" spans="2:18" x14ac:dyDescent="0.25">
      <c r="B369" s="5">
        <v>316</v>
      </c>
      <c r="C369" s="18" t="s">
        <v>33</v>
      </c>
      <c r="D369" s="6">
        <v>10713878</v>
      </c>
      <c r="E369" s="6">
        <v>10713878</v>
      </c>
      <c r="F369" s="6">
        <v>0</v>
      </c>
      <c r="G369" s="1"/>
      <c r="H369" s="6"/>
      <c r="I369" s="6"/>
      <c r="J369" s="6"/>
      <c r="K369" s="6"/>
      <c r="L369" s="6"/>
      <c r="M369" s="6"/>
      <c r="N369" s="6"/>
      <c r="O369" s="6"/>
      <c r="P369" s="15"/>
      <c r="Q369" s="15"/>
      <c r="R369" s="15"/>
    </row>
    <row r="370" spans="2:18" x14ac:dyDescent="0.25">
      <c r="B370" s="5">
        <v>317</v>
      </c>
      <c r="C370" s="19" t="s">
        <v>34</v>
      </c>
      <c r="D370" s="6">
        <v>88511</v>
      </c>
      <c r="E370" s="6">
        <v>88511</v>
      </c>
      <c r="F370" s="6">
        <v>0</v>
      </c>
      <c r="G370" s="1"/>
      <c r="H370" s="6"/>
      <c r="I370" s="6"/>
      <c r="J370" s="6"/>
      <c r="K370" s="6"/>
      <c r="L370" s="6"/>
      <c r="M370" s="6"/>
      <c r="N370" s="6"/>
      <c r="O370" s="6"/>
      <c r="P370" s="15"/>
      <c r="Q370" s="15"/>
      <c r="R370" s="15"/>
    </row>
    <row r="371" spans="2:18" x14ac:dyDescent="0.25">
      <c r="B371" s="5"/>
      <c r="C371" s="4" t="s">
        <v>35</v>
      </c>
      <c r="D371" s="22"/>
      <c r="E371" s="22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5"/>
      <c r="Q371" s="1"/>
      <c r="R371" s="1"/>
    </row>
    <row r="372" spans="2:18" x14ac:dyDescent="0.25">
      <c r="B372" s="5">
        <v>320</v>
      </c>
      <c r="C372" s="18" t="s">
        <v>36</v>
      </c>
      <c r="D372" s="6">
        <v>0</v>
      </c>
      <c r="E372" s="6">
        <v>0</v>
      </c>
      <c r="F372" s="6">
        <v>0</v>
      </c>
      <c r="G372" s="1"/>
      <c r="H372" s="6"/>
      <c r="I372" s="6"/>
      <c r="J372" s="6"/>
      <c r="K372" s="6"/>
      <c r="L372" s="6"/>
      <c r="M372" s="6"/>
      <c r="N372" s="6"/>
      <c r="O372" s="6"/>
      <c r="P372" s="15"/>
      <c r="Q372" s="15"/>
      <c r="R372" s="15"/>
    </row>
    <row r="373" spans="2:18" x14ac:dyDescent="0.25">
      <c r="B373" s="5">
        <v>321</v>
      </c>
      <c r="C373" s="18" t="s">
        <v>37</v>
      </c>
      <c r="D373" s="6">
        <v>14650904</v>
      </c>
      <c r="E373" s="6">
        <v>14650904</v>
      </c>
      <c r="F373" s="6">
        <v>0</v>
      </c>
      <c r="G373" s="1"/>
      <c r="H373" s="6"/>
      <c r="I373" s="6"/>
      <c r="J373" s="6"/>
      <c r="K373" s="6"/>
      <c r="L373" s="6"/>
      <c r="M373" s="6"/>
      <c r="N373" s="6"/>
      <c r="O373" s="6"/>
      <c r="P373" s="15"/>
      <c r="Q373" s="15"/>
      <c r="R373" s="15"/>
    </row>
    <row r="374" spans="2:18" x14ac:dyDescent="0.25">
      <c r="B374" s="5">
        <v>322</v>
      </c>
      <c r="C374" s="18" t="s">
        <v>38</v>
      </c>
      <c r="D374" s="6">
        <v>0</v>
      </c>
      <c r="E374" s="6">
        <v>0</v>
      </c>
      <c r="F374" s="6">
        <v>0</v>
      </c>
      <c r="G374" s="1"/>
      <c r="H374" s="6"/>
      <c r="I374" s="6"/>
      <c r="J374" s="6"/>
      <c r="K374" s="6"/>
      <c r="L374" s="6"/>
      <c r="M374" s="6"/>
      <c r="N374" s="6"/>
      <c r="O374" s="6"/>
      <c r="P374" s="15"/>
      <c r="Q374" s="15"/>
      <c r="R374" s="15"/>
    </row>
    <row r="375" spans="2:18" x14ac:dyDescent="0.25">
      <c r="B375" s="5">
        <v>323</v>
      </c>
      <c r="C375" s="18" t="s">
        <v>39</v>
      </c>
      <c r="D375" s="6">
        <v>3321478</v>
      </c>
      <c r="E375" s="6">
        <v>3332380</v>
      </c>
      <c r="F375" s="6">
        <v>0</v>
      </c>
      <c r="G375" s="1"/>
      <c r="H375" s="6"/>
      <c r="I375" s="6"/>
      <c r="J375" s="6"/>
      <c r="K375" s="6"/>
      <c r="L375" s="6"/>
      <c r="M375" s="6"/>
      <c r="N375" s="6"/>
      <c r="O375" s="6"/>
      <c r="P375" s="15"/>
      <c r="Q375" s="15"/>
      <c r="R375" s="15"/>
    </row>
    <row r="376" spans="2:18" x14ac:dyDescent="0.25">
      <c r="B376" s="5">
        <v>324</v>
      </c>
      <c r="C376" s="18" t="s">
        <v>40</v>
      </c>
      <c r="D376" s="6">
        <v>-384841</v>
      </c>
      <c r="E376" s="6">
        <v>-384841</v>
      </c>
      <c r="F376" s="6">
        <v>0</v>
      </c>
      <c r="G376" s="1"/>
      <c r="H376" s="6"/>
      <c r="I376" s="6"/>
      <c r="J376" s="6"/>
      <c r="K376" s="6"/>
      <c r="L376" s="6"/>
      <c r="M376" s="6"/>
      <c r="N376" s="6"/>
      <c r="O376" s="6"/>
      <c r="P376" s="15"/>
      <c r="Q376" s="15"/>
      <c r="R376" s="15"/>
    </row>
    <row r="377" spans="2:18" x14ac:dyDescent="0.25">
      <c r="B377" s="5">
        <v>325</v>
      </c>
      <c r="C377" s="18" t="s">
        <v>41</v>
      </c>
      <c r="D377" s="6">
        <v>28203600</v>
      </c>
      <c r="E377" s="6">
        <v>28203600</v>
      </c>
      <c r="F377" s="6">
        <v>0</v>
      </c>
      <c r="G377" s="1"/>
      <c r="H377" s="6"/>
      <c r="I377" s="6"/>
      <c r="J377" s="6"/>
      <c r="K377" s="6"/>
      <c r="L377" s="6"/>
      <c r="M377" s="6"/>
      <c r="N377" s="6"/>
      <c r="O377" s="6"/>
      <c r="P377" s="15"/>
      <c r="Q377" s="15"/>
      <c r="R377" s="15"/>
    </row>
    <row r="378" spans="2:18" x14ac:dyDescent="0.25">
      <c r="B378" s="5">
        <v>326</v>
      </c>
      <c r="C378" s="18" t="s">
        <v>42</v>
      </c>
      <c r="D378" s="6">
        <v>2061754</v>
      </c>
      <c r="E378" s="6">
        <v>2061754</v>
      </c>
      <c r="F378" s="6">
        <v>0</v>
      </c>
      <c r="G378" s="1"/>
      <c r="H378" s="6"/>
      <c r="I378" s="6"/>
      <c r="J378" s="6"/>
      <c r="K378" s="6"/>
      <c r="L378" s="6"/>
      <c r="M378" s="6"/>
      <c r="N378" s="6"/>
      <c r="O378" s="6"/>
      <c r="P378" s="15"/>
      <c r="Q378" s="15"/>
      <c r="R378" s="15"/>
    </row>
    <row r="379" spans="2:18" x14ac:dyDescent="0.25">
      <c r="B379" s="5">
        <v>327</v>
      </c>
      <c r="C379" s="18" t="s">
        <v>43</v>
      </c>
      <c r="D379" s="6">
        <v>95818</v>
      </c>
      <c r="E379" s="6">
        <v>95818</v>
      </c>
      <c r="F379" s="6">
        <v>0</v>
      </c>
      <c r="G379" s="1"/>
      <c r="H379" s="6"/>
      <c r="I379" s="6"/>
      <c r="J379" s="6"/>
      <c r="K379" s="6"/>
      <c r="L379" s="6"/>
      <c r="M379" s="6"/>
      <c r="N379" s="6"/>
      <c r="O379" s="6"/>
      <c r="P379" s="15"/>
      <c r="Q379" s="15"/>
      <c r="R379" s="15"/>
    </row>
    <row r="380" spans="2:18" x14ac:dyDescent="0.25">
      <c r="B380" s="5">
        <v>328</v>
      </c>
      <c r="C380" s="18" t="s">
        <v>44</v>
      </c>
      <c r="D380" s="6">
        <v>-2193684</v>
      </c>
      <c r="E380" s="6">
        <v>-2193684</v>
      </c>
      <c r="F380" s="6">
        <v>0</v>
      </c>
      <c r="G380" s="1"/>
      <c r="H380" s="6"/>
      <c r="I380" s="6"/>
      <c r="J380" s="6"/>
      <c r="K380" s="6"/>
      <c r="L380" s="6"/>
      <c r="M380" s="6"/>
      <c r="N380" s="6"/>
      <c r="O380" s="6"/>
      <c r="P380" s="15"/>
      <c r="Q380" s="15"/>
      <c r="R380" s="15"/>
    </row>
    <row r="381" spans="2:18" x14ac:dyDescent="0.25">
      <c r="B381" s="5"/>
      <c r="C381" s="4" t="s">
        <v>45</v>
      </c>
      <c r="D381" s="22"/>
      <c r="E381" s="22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5"/>
      <c r="Q381" s="1"/>
      <c r="R381" s="1"/>
    </row>
    <row r="382" spans="2:18" x14ac:dyDescent="0.25">
      <c r="B382" s="5">
        <v>330</v>
      </c>
      <c r="C382" s="18" t="s">
        <v>46</v>
      </c>
      <c r="D382" s="6">
        <v>0</v>
      </c>
      <c r="E382" s="6">
        <v>0</v>
      </c>
      <c r="F382" s="6">
        <v>0</v>
      </c>
      <c r="G382" s="1"/>
      <c r="H382" s="6"/>
      <c r="I382" s="6"/>
      <c r="J382" s="6"/>
      <c r="K382" s="6"/>
      <c r="L382" s="6"/>
      <c r="M382" s="6"/>
      <c r="N382" s="6"/>
      <c r="O382" s="6"/>
      <c r="P382" s="15"/>
      <c r="Q382" s="15"/>
      <c r="R382" s="15"/>
    </row>
    <row r="383" spans="2:18" x14ac:dyDescent="0.25">
      <c r="B383" s="5">
        <v>331</v>
      </c>
      <c r="C383" s="18" t="s">
        <v>47</v>
      </c>
      <c r="D383" s="6">
        <v>60338318</v>
      </c>
      <c r="E383" s="6">
        <v>60338248</v>
      </c>
      <c r="F383" s="6">
        <v>0</v>
      </c>
      <c r="G383" s="1"/>
      <c r="H383" s="6"/>
      <c r="I383" s="6"/>
      <c r="J383" s="6"/>
      <c r="K383" s="6"/>
      <c r="L383" s="6"/>
      <c r="M383" s="6"/>
      <c r="N383" s="6"/>
      <c r="O383" s="6"/>
      <c r="P383" s="15"/>
      <c r="Q383" s="15"/>
      <c r="R383" s="15"/>
    </row>
    <row r="384" spans="2:18" x14ac:dyDescent="0.25">
      <c r="B384" s="5">
        <v>332</v>
      </c>
      <c r="C384" s="18" t="s">
        <v>48</v>
      </c>
      <c r="D384" s="6">
        <v>45648468</v>
      </c>
      <c r="E384" s="6">
        <v>46107145</v>
      </c>
      <c r="F384" s="6">
        <v>0</v>
      </c>
      <c r="G384" s="1"/>
      <c r="H384" s="6"/>
      <c r="I384" s="6"/>
      <c r="J384" s="6"/>
      <c r="K384" s="6"/>
      <c r="L384" s="6"/>
      <c r="M384" s="6"/>
      <c r="N384" s="6"/>
      <c r="O384" s="6"/>
      <c r="P384" s="15"/>
      <c r="Q384" s="15"/>
      <c r="R384" s="15"/>
    </row>
    <row r="385" spans="2:18" x14ac:dyDescent="0.25">
      <c r="B385" s="5">
        <v>333</v>
      </c>
      <c r="C385" s="18" t="s">
        <v>49</v>
      </c>
      <c r="D385" s="6">
        <v>836516</v>
      </c>
      <c r="E385" s="6">
        <v>836516</v>
      </c>
      <c r="F385" s="6">
        <v>0</v>
      </c>
      <c r="G385" s="1"/>
      <c r="H385" s="6"/>
      <c r="I385" s="6"/>
      <c r="J385" s="6"/>
      <c r="K385" s="6"/>
      <c r="L385" s="6"/>
      <c r="M385" s="6"/>
      <c r="N385" s="6"/>
      <c r="O385" s="6"/>
      <c r="P385" s="15"/>
      <c r="Q385" s="15"/>
      <c r="R385" s="15"/>
    </row>
    <row r="386" spans="2:18" x14ac:dyDescent="0.25">
      <c r="B386" s="5"/>
      <c r="C386" s="4" t="s">
        <v>50</v>
      </c>
      <c r="D386" s="22"/>
      <c r="E386" s="22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5"/>
      <c r="Q386" s="1"/>
      <c r="R386" s="1"/>
    </row>
    <row r="387" spans="2:18" x14ac:dyDescent="0.25">
      <c r="B387" s="5">
        <v>340</v>
      </c>
      <c r="C387" s="2" t="s">
        <v>51</v>
      </c>
      <c r="D387" s="6">
        <v>17</v>
      </c>
      <c r="E387" s="6">
        <v>17</v>
      </c>
      <c r="F387" s="6">
        <v>0</v>
      </c>
      <c r="G387" s="1"/>
      <c r="H387" s="6"/>
      <c r="I387" s="6"/>
      <c r="J387" s="6"/>
      <c r="K387" s="6"/>
      <c r="L387" s="6"/>
      <c r="M387" s="6"/>
      <c r="N387" s="6"/>
      <c r="O387" s="6"/>
      <c r="P387" s="15"/>
      <c r="Q387" s="15"/>
      <c r="R387" s="15"/>
    </row>
    <row r="388" spans="2:18" x14ac:dyDescent="0.25">
      <c r="B388" s="5">
        <v>341</v>
      </c>
      <c r="C388" s="2" t="s">
        <v>52</v>
      </c>
      <c r="D388" s="6">
        <v>6427162</v>
      </c>
      <c r="E388" s="6">
        <v>6401108</v>
      </c>
      <c r="F388" s="6">
        <v>0</v>
      </c>
      <c r="G388" s="1"/>
      <c r="H388" s="6"/>
      <c r="I388" s="6"/>
      <c r="J388" s="6"/>
      <c r="K388" s="6"/>
      <c r="L388" s="6"/>
      <c r="M388" s="6"/>
      <c r="N388" s="6"/>
      <c r="O388" s="6"/>
      <c r="P388" s="15"/>
      <c r="Q388" s="15"/>
      <c r="R388" s="15"/>
    </row>
    <row r="389" spans="2:18" x14ac:dyDescent="0.25">
      <c r="B389" s="5">
        <v>342</v>
      </c>
      <c r="C389" s="2" t="s">
        <v>53</v>
      </c>
      <c r="D389" s="6">
        <v>19322705</v>
      </c>
      <c r="E389" s="6">
        <v>19344890</v>
      </c>
      <c r="F389" s="6">
        <v>0</v>
      </c>
      <c r="G389" s="1"/>
      <c r="H389" s="6"/>
      <c r="I389" s="6"/>
      <c r="J389" s="6"/>
      <c r="K389" s="6"/>
      <c r="L389" s="6"/>
      <c r="M389" s="6"/>
      <c r="N389" s="6"/>
      <c r="O389" s="6"/>
      <c r="P389" s="15"/>
      <c r="Q389" s="15"/>
      <c r="R389" s="15"/>
    </row>
    <row r="390" spans="2:18" x14ac:dyDescent="0.25">
      <c r="B390" s="5">
        <v>342.98</v>
      </c>
      <c r="C390" s="2" t="s">
        <v>54</v>
      </c>
      <c r="D390" s="6">
        <v>-16238</v>
      </c>
      <c r="E390" s="6">
        <v>0</v>
      </c>
      <c r="F390" s="6">
        <v>0</v>
      </c>
      <c r="G390" s="1"/>
      <c r="H390" s="6"/>
      <c r="I390" s="6"/>
      <c r="J390" s="6"/>
      <c r="K390" s="6"/>
      <c r="L390" s="6"/>
      <c r="M390" s="6"/>
      <c r="N390" s="6"/>
      <c r="O390" s="6"/>
      <c r="P390" s="15"/>
      <c r="Q390" s="15"/>
      <c r="R390" s="15"/>
    </row>
    <row r="391" spans="2:18" x14ac:dyDescent="0.25">
      <c r="B391" s="5">
        <v>343</v>
      </c>
      <c r="C391" s="2" t="s">
        <v>55</v>
      </c>
      <c r="D391" s="6">
        <v>303784742</v>
      </c>
      <c r="E391" s="6">
        <v>304140985</v>
      </c>
      <c r="F391" s="6">
        <v>0</v>
      </c>
      <c r="G391" s="1"/>
      <c r="H391" s="6"/>
      <c r="I391" s="6"/>
      <c r="J391" s="6"/>
      <c r="K391" s="6"/>
      <c r="L391" s="6"/>
      <c r="M391" s="6"/>
      <c r="N391" s="6"/>
      <c r="O391" s="6"/>
      <c r="P391" s="15"/>
      <c r="Q391" s="15"/>
      <c r="R391" s="15"/>
    </row>
    <row r="392" spans="2:18" x14ac:dyDescent="0.25">
      <c r="B392" s="5">
        <v>344</v>
      </c>
      <c r="C392" s="17" t="s">
        <v>56</v>
      </c>
      <c r="D392" s="6">
        <v>233691</v>
      </c>
      <c r="E392" s="6">
        <v>233691</v>
      </c>
      <c r="F392" s="6">
        <v>0</v>
      </c>
      <c r="G392" s="1"/>
      <c r="H392" s="6"/>
      <c r="I392" s="6"/>
      <c r="J392" s="6"/>
      <c r="K392" s="6"/>
      <c r="L392" s="6"/>
      <c r="M392" s="6"/>
      <c r="N392" s="6"/>
      <c r="O392" s="6"/>
      <c r="P392" s="15"/>
      <c r="Q392" s="15"/>
      <c r="R392" s="15"/>
    </row>
    <row r="393" spans="2:18" x14ac:dyDescent="0.25">
      <c r="B393" s="5">
        <v>345</v>
      </c>
      <c r="C393" s="18" t="s">
        <v>57</v>
      </c>
      <c r="D393" s="6">
        <v>14823985</v>
      </c>
      <c r="E393" s="6">
        <v>14823985</v>
      </c>
      <c r="F393" s="6">
        <v>0</v>
      </c>
      <c r="G393" s="1"/>
      <c r="H393" s="6"/>
      <c r="I393" s="6"/>
      <c r="J393" s="6"/>
      <c r="K393" s="6"/>
      <c r="L393" s="6"/>
      <c r="M393" s="6"/>
      <c r="N393" s="6"/>
      <c r="O393" s="6"/>
      <c r="P393" s="15"/>
      <c r="Q393" s="15"/>
      <c r="R393" s="15"/>
    </row>
    <row r="394" spans="2:18" x14ac:dyDescent="0.25">
      <c r="B394" s="5">
        <v>346</v>
      </c>
      <c r="C394" s="18" t="s">
        <v>58</v>
      </c>
      <c r="D394" s="6">
        <v>-34682124</v>
      </c>
      <c r="E394" s="6">
        <v>-34681759</v>
      </c>
      <c r="F394" s="6">
        <v>0</v>
      </c>
      <c r="G394" s="1"/>
      <c r="H394" s="6"/>
      <c r="I394" s="6"/>
      <c r="J394" s="6"/>
      <c r="K394" s="6"/>
      <c r="L394" s="6"/>
      <c r="M394" s="6"/>
      <c r="N394" s="6"/>
      <c r="O394" s="6"/>
      <c r="P394" s="15"/>
      <c r="Q394" s="15"/>
      <c r="R394" s="15"/>
    </row>
    <row r="395" spans="2:18" x14ac:dyDescent="0.25">
      <c r="B395" s="5">
        <v>347</v>
      </c>
      <c r="C395" s="18" t="s">
        <v>59</v>
      </c>
      <c r="D395" s="6">
        <v>18924118</v>
      </c>
      <c r="E395" s="6">
        <v>18924118</v>
      </c>
      <c r="F395" s="6">
        <v>0</v>
      </c>
      <c r="G395" s="1"/>
      <c r="H395" s="6"/>
      <c r="I395" s="6"/>
      <c r="J395" s="6"/>
      <c r="K395" s="6"/>
      <c r="L395" s="6"/>
      <c r="M395" s="6"/>
      <c r="N395" s="6"/>
      <c r="O395" s="6"/>
      <c r="P395" s="15"/>
      <c r="Q395" s="15"/>
      <c r="R395" s="15"/>
    </row>
    <row r="396" spans="2:18" x14ac:dyDescent="0.25">
      <c r="B396" s="5">
        <v>348</v>
      </c>
      <c r="C396" s="18" t="s">
        <v>60</v>
      </c>
      <c r="D396" s="6">
        <v>20129584</v>
      </c>
      <c r="E396" s="6">
        <v>20129506</v>
      </c>
      <c r="F396" s="6">
        <v>0</v>
      </c>
      <c r="G396" s="1"/>
      <c r="H396" s="6"/>
      <c r="I396" s="6"/>
      <c r="J396" s="6"/>
      <c r="K396" s="6"/>
      <c r="L396" s="6"/>
      <c r="M396" s="6"/>
      <c r="N396" s="6"/>
      <c r="O396" s="6"/>
      <c r="P396" s="15"/>
      <c r="Q396" s="15"/>
      <c r="R396" s="15"/>
    </row>
    <row r="397" spans="2:18" x14ac:dyDescent="0.25">
      <c r="B397" s="5">
        <v>349</v>
      </c>
      <c r="C397" s="18" t="s">
        <v>61</v>
      </c>
      <c r="D397" s="6">
        <v>22386</v>
      </c>
      <c r="E397" s="6">
        <v>22386</v>
      </c>
      <c r="F397" s="6">
        <v>0</v>
      </c>
      <c r="G397" s="1"/>
      <c r="H397" s="6"/>
      <c r="I397" s="6"/>
      <c r="J397" s="6"/>
      <c r="K397" s="6"/>
      <c r="L397" s="6"/>
      <c r="M397" s="6"/>
      <c r="N397" s="6"/>
      <c r="O397" s="6"/>
      <c r="P397" s="15"/>
      <c r="Q397" s="15"/>
      <c r="R397" s="15"/>
    </row>
    <row r="398" spans="2:18" x14ac:dyDescent="0.25">
      <c r="B398" s="5"/>
      <c r="C398" s="4" t="s">
        <v>62</v>
      </c>
      <c r="D398" s="22"/>
      <c r="E398" s="22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5"/>
      <c r="Q398" s="1"/>
      <c r="R398" s="1"/>
    </row>
    <row r="399" spans="2:18" x14ac:dyDescent="0.25">
      <c r="B399" s="5">
        <v>350</v>
      </c>
      <c r="C399" s="18" t="s">
        <v>27</v>
      </c>
      <c r="D399" s="6">
        <v>-6374</v>
      </c>
      <c r="E399" s="6">
        <v>0</v>
      </c>
      <c r="F399" s="6">
        <v>-6374</v>
      </c>
      <c r="G399" s="1"/>
      <c r="H399" s="6"/>
      <c r="I399" s="6"/>
      <c r="J399" s="6"/>
      <c r="K399" s="6"/>
      <c r="L399" s="6"/>
      <c r="M399" s="6"/>
      <c r="N399" s="6"/>
      <c r="O399" s="6"/>
      <c r="P399" s="15"/>
      <c r="Q399" s="15"/>
      <c r="R399" s="15"/>
    </row>
    <row r="400" spans="2:18" x14ac:dyDescent="0.25">
      <c r="B400" s="5">
        <v>351</v>
      </c>
      <c r="C400" s="18" t="s">
        <v>28</v>
      </c>
      <c r="D400" s="6">
        <v>1595350</v>
      </c>
      <c r="E400" s="6">
        <v>0</v>
      </c>
      <c r="F400" s="6">
        <v>1595350</v>
      </c>
      <c r="G400" s="1"/>
      <c r="H400" s="6"/>
      <c r="I400" s="6"/>
      <c r="J400" s="6"/>
      <c r="K400" s="6"/>
      <c r="L400" s="6"/>
      <c r="M400" s="6"/>
      <c r="N400" s="6"/>
      <c r="O400" s="6"/>
      <c r="P400" s="15"/>
      <c r="Q400" s="15"/>
      <c r="R400" s="15"/>
    </row>
    <row r="401" spans="2:18" x14ac:dyDescent="0.25">
      <c r="B401" s="20">
        <v>352</v>
      </c>
      <c r="C401" s="18" t="s">
        <v>63</v>
      </c>
      <c r="D401" s="6">
        <v>0</v>
      </c>
      <c r="E401" s="6">
        <v>0</v>
      </c>
      <c r="F401" s="6">
        <v>0</v>
      </c>
      <c r="G401" s="1"/>
      <c r="H401" s="6"/>
      <c r="I401" s="6"/>
      <c r="J401" s="6"/>
      <c r="K401" s="6"/>
      <c r="L401" s="6"/>
      <c r="M401" s="6"/>
      <c r="N401" s="6"/>
      <c r="O401" s="6"/>
      <c r="P401" s="15"/>
      <c r="Q401" s="15"/>
      <c r="R401" s="15"/>
    </row>
    <row r="402" spans="2:18" x14ac:dyDescent="0.25">
      <c r="B402" s="5">
        <v>352.1</v>
      </c>
      <c r="C402" s="18" t="s">
        <v>64</v>
      </c>
      <c r="D402" s="6">
        <v>3074556</v>
      </c>
      <c r="E402" s="6">
        <v>0</v>
      </c>
      <c r="F402" s="6">
        <v>3074556</v>
      </c>
      <c r="G402" s="1"/>
      <c r="H402" s="6"/>
      <c r="I402" s="6"/>
      <c r="J402" s="6"/>
      <c r="K402" s="6"/>
      <c r="L402" s="6"/>
      <c r="M402" s="6"/>
      <c r="N402" s="6"/>
      <c r="O402" s="6"/>
      <c r="P402" s="15"/>
      <c r="Q402" s="15"/>
      <c r="R402" s="15"/>
    </row>
    <row r="403" spans="2:18" x14ac:dyDescent="0.25">
      <c r="B403" s="5">
        <v>352.2</v>
      </c>
      <c r="C403" s="18" t="s">
        <v>65</v>
      </c>
      <c r="D403" s="6">
        <v>16890394</v>
      </c>
      <c r="E403" s="6">
        <v>0</v>
      </c>
      <c r="F403" s="6">
        <v>16890394</v>
      </c>
      <c r="G403" s="1"/>
      <c r="H403" s="6"/>
      <c r="I403" s="6"/>
      <c r="J403" s="6"/>
      <c r="K403" s="6"/>
      <c r="L403" s="6"/>
      <c r="M403" s="6"/>
      <c r="N403" s="6"/>
      <c r="O403" s="6"/>
      <c r="P403" s="15"/>
      <c r="Q403" s="15"/>
      <c r="R403" s="15"/>
    </row>
    <row r="404" spans="2:18" x14ac:dyDescent="0.25">
      <c r="B404" s="5">
        <v>352.3</v>
      </c>
      <c r="C404" s="18" t="s">
        <v>66</v>
      </c>
      <c r="D404" s="6">
        <v>0</v>
      </c>
      <c r="E404" s="6">
        <v>0</v>
      </c>
      <c r="F404" s="6">
        <v>0</v>
      </c>
      <c r="G404" s="1"/>
      <c r="H404" s="6"/>
      <c r="I404" s="6"/>
      <c r="J404" s="6"/>
      <c r="K404" s="6"/>
      <c r="L404" s="6"/>
      <c r="M404" s="6"/>
      <c r="N404" s="6"/>
      <c r="O404" s="6"/>
      <c r="P404" s="15"/>
      <c r="Q404" s="15"/>
      <c r="R404" s="15"/>
    </row>
    <row r="405" spans="2:18" x14ac:dyDescent="0.25">
      <c r="B405" s="5">
        <v>353</v>
      </c>
      <c r="C405" s="19" t="s">
        <v>67</v>
      </c>
      <c r="D405" s="6">
        <v>554785</v>
      </c>
      <c r="E405" s="6">
        <v>0</v>
      </c>
      <c r="F405" s="6">
        <v>554785</v>
      </c>
      <c r="G405" s="1"/>
      <c r="H405" s="6"/>
      <c r="I405" s="6"/>
      <c r="J405" s="6"/>
      <c r="K405" s="6"/>
      <c r="L405" s="6"/>
      <c r="M405" s="6"/>
      <c r="N405" s="6"/>
      <c r="O405" s="6"/>
      <c r="P405" s="15"/>
      <c r="Q405" s="15"/>
      <c r="R405" s="15"/>
    </row>
    <row r="406" spans="2:18" x14ac:dyDescent="0.25">
      <c r="B406" s="5">
        <v>354</v>
      </c>
      <c r="C406" s="19" t="s">
        <v>68</v>
      </c>
      <c r="D406" s="6">
        <v>427853</v>
      </c>
      <c r="E406" s="6">
        <v>0</v>
      </c>
      <c r="F406" s="6">
        <v>427853</v>
      </c>
      <c r="G406" s="1"/>
      <c r="H406" s="6"/>
      <c r="I406" s="6"/>
      <c r="J406" s="6"/>
      <c r="K406" s="6"/>
      <c r="L406" s="6"/>
      <c r="M406" s="6"/>
      <c r="N406" s="6"/>
      <c r="O406" s="6"/>
      <c r="P406" s="15"/>
      <c r="Q406" s="15"/>
      <c r="R406" s="15"/>
    </row>
    <row r="407" spans="2:18" x14ac:dyDescent="0.25">
      <c r="B407" s="5">
        <v>355</v>
      </c>
      <c r="C407" s="19" t="s">
        <v>69</v>
      </c>
      <c r="D407" s="6">
        <v>0</v>
      </c>
      <c r="E407" s="6">
        <v>0</v>
      </c>
      <c r="F407" s="6">
        <v>0</v>
      </c>
      <c r="G407" s="1"/>
      <c r="H407" s="6"/>
      <c r="I407" s="6"/>
      <c r="J407" s="6"/>
      <c r="K407" s="6"/>
      <c r="L407" s="6"/>
      <c r="M407" s="6"/>
      <c r="N407" s="6"/>
      <c r="O407" s="6"/>
      <c r="P407" s="15"/>
      <c r="Q407" s="15"/>
      <c r="R407" s="15"/>
    </row>
    <row r="408" spans="2:18" x14ac:dyDescent="0.25">
      <c r="B408" s="5">
        <v>356</v>
      </c>
      <c r="C408" s="19" t="s">
        <v>70</v>
      </c>
      <c r="D408" s="6">
        <v>33979</v>
      </c>
      <c r="E408" s="6">
        <v>0</v>
      </c>
      <c r="F408" s="6">
        <v>33979</v>
      </c>
      <c r="G408" s="1"/>
      <c r="H408" s="6"/>
      <c r="I408" s="6"/>
      <c r="J408" s="6"/>
      <c r="K408" s="6"/>
      <c r="L408" s="6"/>
      <c r="M408" s="6"/>
      <c r="N408" s="6"/>
      <c r="O408" s="6"/>
      <c r="P408" s="15"/>
      <c r="Q408" s="15"/>
      <c r="R408" s="15"/>
    </row>
    <row r="409" spans="2:18" x14ac:dyDescent="0.25">
      <c r="B409" s="5"/>
      <c r="C409" s="4" t="s">
        <v>35</v>
      </c>
      <c r="D409" s="22"/>
      <c r="E409" s="22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5"/>
      <c r="Q409" s="1"/>
      <c r="R409" s="1"/>
    </row>
    <row r="410" spans="2:18" x14ac:dyDescent="0.25">
      <c r="B410" s="5">
        <v>360</v>
      </c>
      <c r="C410" s="2" t="s">
        <v>27</v>
      </c>
      <c r="D410" s="6">
        <v>27</v>
      </c>
      <c r="E410" s="6">
        <v>0</v>
      </c>
      <c r="F410" s="6">
        <v>27</v>
      </c>
      <c r="G410" s="1"/>
      <c r="H410" s="6"/>
      <c r="I410" s="6"/>
      <c r="J410" s="6"/>
      <c r="K410" s="6"/>
      <c r="L410" s="6"/>
      <c r="M410" s="6"/>
      <c r="N410" s="6"/>
      <c r="O410" s="6"/>
      <c r="P410" s="15"/>
      <c r="Q410" s="15"/>
      <c r="R410" s="15"/>
    </row>
    <row r="411" spans="2:18" x14ac:dyDescent="0.25">
      <c r="B411" s="5">
        <v>361</v>
      </c>
      <c r="C411" s="18" t="s">
        <v>28</v>
      </c>
      <c r="D411" s="6">
        <v>674506</v>
      </c>
      <c r="E411" s="6">
        <v>0</v>
      </c>
      <c r="F411" s="6">
        <v>674506</v>
      </c>
      <c r="G411" s="1"/>
      <c r="H411" s="6"/>
      <c r="I411" s="6"/>
      <c r="J411" s="6"/>
      <c r="K411" s="6"/>
      <c r="L411" s="6"/>
      <c r="M411" s="6"/>
      <c r="N411" s="6"/>
      <c r="O411" s="6"/>
      <c r="P411" s="15"/>
      <c r="Q411" s="15"/>
      <c r="R411" s="15"/>
    </row>
    <row r="412" spans="2:18" x14ac:dyDescent="0.25">
      <c r="B412" s="5">
        <v>362</v>
      </c>
      <c r="C412" s="18" t="s">
        <v>71</v>
      </c>
      <c r="D412" s="6">
        <v>481650</v>
      </c>
      <c r="E412" s="6">
        <v>0</v>
      </c>
      <c r="F412" s="6">
        <v>481650</v>
      </c>
      <c r="G412" s="1"/>
      <c r="H412" s="6"/>
      <c r="I412" s="6"/>
      <c r="J412" s="6"/>
      <c r="K412" s="6"/>
      <c r="L412" s="6"/>
      <c r="M412" s="6"/>
      <c r="N412" s="6"/>
      <c r="O412" s="6"/>
      <c r="P412" s="15"/>
      <c r="Q412" s="15"/>
      <c r="R412" s="15"/>
    </row>
    <row r="413" spans="2:18" x14ac:dyDescent="0.25">
      <c r="B413" s="5">
        <v>363</v>
      </c>
      <c r="C413" s="18" t="s">
        <v>41</v>
      </c>
      <c r="D413" s="6">
        <v>2119406</v>
      </c>
      <c r="E413" s="6">
        <v>0</v>
      </c>
      <c r="F413" s="6">
        <v>2119406</v>
      </c>
      <c r="G413" s="1"/>
      <c r="H413" s="6"/>
      <c r="I413" s="6"/>
      <c r="J413" s="6"/>
      <c r="K413" s="6"/>
      <c r="L413" s="6"/>
      <c r="M413" s="6"/>
      <c r="N413" s="6"/>
      <c r="O413" s="6"/>
      <c r="P413" s="15"/>
      <c r="Q413" s="15"/>
      <c r="R413" s="15"/>
    </row>
    <row r="414" spans="2:18" x14ac:dyDescent="0.25">
      <c r="B414" s="5">
        <v>364</v>
      </c>
      <c r="C414" s="18" t="s">
        <v>42</v>
      </c>
      <c r="D414" s="6">
        <v>0</v>
      </c>
      <c r="E414" s="6">
        <v>0</v>
      </c>
      <c r="F414" s="6">
        <v>0</v>
      </c>
      <c r="G414" s="1"/>
      <c r="H414" s="6"/>
      <c r="I414" s="6"/>
      <c r="J414" s="6"/>
      <c r="K414" s="6"/>
      <c r="L414" s="6"/>
      <c r="M414" s="6"/>
      <c r="N414" s="6"/>
      <c r="O414" s="6"/>
      <c r="P414" s="15"/>
      <c r="Q414" s="15"/>
      <c r="R414" s="15"/>
    </row>
    <row r="415" spans="2:18" x14ac:dyDescent="0.25">
      <c r="B415" s="5">
        <v>365</v>
      </c>
      <c r="C415" s="18" t="s">
        <v>44</v>
      </c>
      <c r="D415" s="6">
        <v>1461792</v>
      </c>
      <c r="E415" s="6">
        <v>0</v>
      </c>
      <c r="F415" s="6">
        <v>1461792</v>
      </c>
      <c r="G415" s="1"/>
      <c r="H415" s="6"/>
      <c r="I415" s="6"/>
      <c r="J415" s="6"/>
      <c r="K415" s="6"/>
      <c r="L415" s="6"/>
      <c r="M415" s="6"/>
      <c r="N415" s="6"/>
      <c r="O415" s="6"/>
      <c r="P415" s="15"/>
      <c r="Q415" s="15"/>
      <c r="R415" s="15"/>
    </row>
    <row r="416" spans="2:18" x14ac:dyDescent="0.25">
      <c r="B416" s="5"/>
      <c r="C416" s="4" t="s">
        <v>72</v>
      </c>
      <c r="D416" s="22"/>
      <c r="E416" s="22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5"/>
      <c r="Q416" s="1"/>
      <c r="R416" s="1"/>
    </row>
    <row r="417" spans="2:18" x14ac:dyDescent="0.25">
      <c r="B417" s="5">
        <v>370</v>
      </c>
      <c r="C417" s="2" t="s">
        <v>27</v>
      </c>
      <c r="D417" s="6">
        <v>0</v>
      </c>
      <c r="E417" s="6">
        <v>0</v>
      </c>
      <c r="F417" s="6">
        <v>0</v>
      </c>
      <c r="G417" s="1"/>
      <c r="H417" s="6"/>
      <c r="I417" s="6"/>
      <c r="J417" s="6"/>
      <c r="K417" s="6"/>
      <c r="L417" s="6"/>
      <c r="M417" s="6"/>
      <c r="N417" s="6"/>
      <c r="O417" s="6"/>
      <c r="P417" s="15"/>
      <c r="Q417" s="15"/>
      <c r="R417" s="15"/>
    </row>
    <row r="418" spans="2:18" x14ac:dyDescent="0.25">
      <c r="B418" s="5">
        <v>370.1</v>
      </c>
      <c r="C418" s="2" t="s">
        <v>73</v>
      </c>
      <c r="D418" s="6">
        <v>0</v>
      </c>
      <c r="E418" s="6">
        <v>0</v>
      </c>
      <c r="F418" s="6">
        <v>0</v>
      </c>
      <c r="G418" s="1"/>
      <c r="H418" s="6"/>
      <c r="I418" s="6"/>
      <c r="J418" s="6"/>
      <c r="K418" s="6"/>
      <c r="L418" s="6"/>
      <c r="M418" s="6"/>
      <c r="N418" s="6"/>
      <c r="O418" s="6"/>
      <c r="P418" s="15"/>
      <c r="Q418" s="15"/>
      <c r="R418" s="15"/>
    </row>
    <row r="419" spans="2:18" x14ac:dyDescent="0.25">
      <c r="B419" s="5">
        <v>370.2</v>
      </c>
      <c r="C419" s="2" t="s">
        <v>74</v>
      </c>
      <c r="D419" s="6">
        <v>0</v>
      </c>
      <c r="E419" s="6">
        <v>0</v>
      </c>
      <c r="F419" s="6">
        <v>0</v>
      </c>
      <c r="G419" s="1"/>
      <c r="H419" s="6"/>
      <c r="I419" s="6"/>
      <c r="J419" s="6"/>
      <c r="K419" s="6"/>
      <c r="L419" s="6"/>
      <c r="M419" s="6"/>
      <c r="N419" s="6"/>
      <c r="O419" s="6"/>
      <c r="P419" s="15"/>
      <c r="Q419" s="15"/>
      <c r="R419" s="15"/>
    </row>
    <row r="420" spans="2:18" x14ac:dyDescent="0.25">
      <c r="B420" s="5">
        <v>371</v>
      </c>
      <c r="C420" s="18" t="s">
        <v>28</v>
      </c>
      <c r="D420" s="6">
        <v>1516287</v>
      </c>
      <c r="E420" s="6">
        <v>0</v>
      </c>
      <c r="F420" s="6">
        <v>1516287</v>
      </c>
      <c r="G420" s="1"/>
      <c r="H420" s="6"/>
      <c r="I420" s="6"/>
      <c r="J420" s="6"/>
      <c r="K420" s="6"/>
      <c r="L420" s="6"/>
      <c r="M420" s="6"/>
      <c r="N420" s="6"/>
      <c r="O420" s="6"/>
      <c r="P420" s="15"/>
      <c r="Q420" s="15"/>
      <c r="R420" s="15"/>
    </row>
    <row r="421" spans="2:18" x14ac:dyDescent="0.25">
      <c r="B421" s="5">
        <v>372</v>
      </c>
      <c r="C421" s="18" t="s">
        <v>75</v>
      </c>
      <c r="D421" s="6">
        <v>5939837</v>
      </c>
      <c r="E421" s="6">
        <v>0</v>
      </c>
      <c r="F421" s="6">
        <v>5939837</v>
      </c>
      <c r="G421" s="1"/>
      <c r="H421" s="6"/>
      <c r="I421" s="6"/>
      <c r="J421" s="6"/>
      <c r="K421" s="6"/>
      <c r="L421" s="6"/>
      <c r="M421" s="6"/>
      <c r="N421" s="6"/>
      <c r="O421" s="6"/>
      <c r="P421" s="15"/>
      <c r="Q421" s="15"/>
      <c r="R421" s="15"/>
    </row>
    <row r="422" spans="2:18" x14ac:dyDescent="0.25">
      <c r="B422" s="5">
        <v>373</v>
      </c>
      <c r="C422" s="18" t="s">
        <v>76</v>
      </c>
      <c r="D422" s="6">
        <v>2383865</v>
      </c>
      <c r="E422" s="6">
        <v>0</v>
      </c>
      <c r="F422" s="6">
        <v>2383865</v>
      </c>
      <c r="G422" s="1"/>
      <c r="H422" s="6"/>
      <c r="I422" s="6"/>
      <c r="J422" s="6"/>
      <c r="K422" s="6"/>
      <c r="L422" s="6"/>
      <c r="M422" s="6"/>
      <c r="N422" s="6"/>
      <c r="O422" s="6"/>
      <c r="P422" s="15"/>
      <c r="Q422" s="15"/>
      <c r="R422" s="15"/>
    </row>
    <row r="423" spans="2:18" x14ac:dyDescent="0.25">
      <c r="B423" s="5">
        <v>374</v>
      </c>
      <c r="C423" s="18" t="s">
        <v>77</v>
      </c>
      <c r="D423" s="6">
        <v>54418</v>
      </c>
      <c r="E423" s="6">
        <v>0</v>
      </c>
      <c r="F423" s="6">
        <v>54418</v>
      </c>
      <c r="G423" s="1"/>
      <c r="H423" s="6"/>
      <c r="I423" s="6"/>
      <c r="J423" s="6"/>
      <c r="K423" s="6"/>
      <c r="L423" s="6"/>
      <c r="M423" s="6"/>
      <c r="N423" s="6"/>
      <c r="O423" s="6"/>
      <c r="P423" s="15"/>
      <c r="Q423" s="15"/>
      <c r="R423" s="15"/>
    </row>
    <row r="424" spans="2:18" x14ac:dyDescent="0.25">
      <c r="B424" s="5">
        <v>375</v>
      </c>
      <c r="C424" s="18" t="s">
        <v>78</v>
      </c>
      <c r="D424" s="6">
        <v>0</v>
      </c>
      <c r="E424" s="6">
        <v>0</v>
      </c>
      <c r="F424" s="6">
        <v>0</v>
      </c>
      <c r="G424" s="1"/>
      <c r="H424" s="6"/>
      <c r="I424" s="6"/>
      <c r="J424" s="6"/>
      <c r="K424" s="6"/>
      <c r="L424" s="6"/>
      <c r="M424" s="6"/>
      <c r="N424" s="6"/>
      <c r="O424" s="6"/>
      <c r="P424" s="15"/>
      <c r="Q424" s="15"/>
      <c r="R424" s="15"/>
    </row>
    <row r="425" spans="2:18" x14ac:dyDescent="0.25">
      <c r="B425" s="5"/>
      <c r="C425" s="4" t="s">
        <v>79</v>
      </c>
      <c r="D425" s="22"/>
      <c r="E425" s="22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5"/>
      <c r="Q425" s="1"/>
      <c r="R425" s="1"/>
    </row>
    <row r="426" spans="2:18" x14ac:dyDescent="0.25">
      <c r="B426" s="5">
        <v>389</v>
      </c>
      <c r="C426" s="18" t="s">
        <v>80</v>
      </c>
      <c r="D426" s="6">
        <v>-1599</v>
      </c>
      <c r="E426" s="6">
        <v>-1599</v>
      </c>
      <c r="F426" s="6">
        <v>0</v>
      </c>
      <c r="G426" s="1"/>
      <c r="H426" s="6"/>
      <c r="I426" s="6"/>
      <c r="J426" s="6"/>
      <c r="K426" s="6"/>
      <c r="L426" s="6"/>
      <c r="M426" s="6"/>
      <c r="N426" s="6"/>
      <c r="O426" s="6"/>
      <c r="P426" s="15"/>
      <c r="Q426" s="15"/>
      <c r="R426" s="15"/>
    </row>
    <row r="427" spans="2:18" x14ac:dyDescent="0.25">
      <c r="B427" s="5">
        <v>390</v>
      </c>
      <c r="C427" s="17" t="s">
        <v>81</v>
      </c>
      <c r="D427" s="6">
        <v>5158021</v>
      </c>
      <c r="E427" s="6">
        <v>4968658</v>
      </c>
      <c r="F427" s="6">
        <v>162456</v>
      </c>
      <c r="G427" s="1"/>
      <c r="H427" s="6"/>
      <c r="I427" s="6"/>
      <c r="J427" s="6"/>
      <c r="K427" s="6"/>
      <c r="L427" s="6"/>
      <c r="M427" s="6"/>
      <c r="N427" s="6"/>
      <c r="O427" s="6"/>
      <c r="P427" s="15"/>
      <c r="Q427" s="15"/>
      <c r="R427" s="15"/>
    </row>
    <row r="428" spans="2:18" x14ac:dyDescent="0.25">
      <c r="B428" s="5">
        <v>390.1</v>
      </c>
      <c r="C428" s="18" t="s">
        <v>82</v>
      </c>
      <c r="D428" s="6">
        <v>1889272</v>
      </c>
      <c r="E428" s="6">
        <v>2048871</v>
      </c>
      <c r="F428" s="6">
        <v>0</v>
      </c>
      <c r="G428" s="1"/>
      <c r="H428" s="6"/>
      <c r="I428" s="6"/>
      <c r="J428" s="6"/>
      <c r="K428" s="6"/>
      <c r="L428" s="6"/>
      <c r="M428" s="6"/>
      <c r="N428" s="6"/>
      <c r="O428" s="6"/>
      <c r="P428" s="15"/>
      <c r="Q428" s="15"/>
      <c r="R428" s="15"/>
    </row>
    <row r="429" spans="2:18" x14ac:dyDescent="0.25">
      <c r="B429" s="5">
        <v>390.2</v>
      </c>
      <c r="C429" s="18" t="s">
        <v>83</v>
      </c>
      <c r="D429" s="6">
        <v>246141</v>
      </c>
      <c r="E429" s="6">
        <v>246141</v>
      </c>
      <c r="F429" s="6">
        <v>0</v>
      </c>
      <c r="G429" s="1"/>
      <c r="H429" s="6"/>
      <c r="I429" s="6"/>
      <c r="J429" s="6"/>
      <c r="K429" s="6"/>
      <c r="L429" s="6"/>
      <c r="M429" s="6"/>
      <c r="N429" s="6"/>
      <c r="O429" s="6"/>
      <c r="P429" s="15"/>
      <c r="Q429" s="15"/>
      <c r="R429" s="15"/>
    </row>
    <row r="430" spans="2:18" x14ac:dyDescent="0.25">
      <c r="B430" s="5">
        <v>390.3</v>
      </c>
      <c r="C430" s="18" t="s">
        <v>84</v>
      </c>
      <c r="D430" s="6">
        <v>2413889</v>
      </c>
      <c r="E430" s="6">
        <v>2412273</v>
      </c>
      <c r="F430" s="6">
        <v>0</v>
      </c>
      <c r="G430" s="1"/>
      <c r="H430" s="6"/>
      <c r="I430" s="6"/>
      <c r="J430" s="6"/>
      <c r="K430" s="6"/>
      <c r="L430" s="6"/>
      <c r="M430" s="6"/>
      <c r="N430" s="6"/>
      <c r="O430" s="6"/>
      <c r="P430" s="15"/>
      <c r="Q430" s="15"/>
      <c r="R430" s="15"/>
    </row>
    <row r="431" spans="2:18" x14ac:dyDescent="0.25">
      <c r="B431" s="5">
        <v>390.9</v>
      </c>
      <c r="C431" s="18" t="s">
        <v>85</v>
      </c>
      <c r="D431" s="6">
        <v>199436</v>
      </c>
      <c r="E431" s="6">
        <v>180630</v>
      </c>
      <c r="F431" s="6">
        <v>4047</v>
      </c>
      <c r="G431" s="1"/>
      <c r="H431" s="6"/>
      <c r="I431" s="6"/>
      <c r="J431" s="6"/>
      <c r="K431" s="6"/>
      <c r="L431" s="6"/>
      <c r="M431" s="6"/>
      <c r="N431" s="6"/>
      <c r="O431" s="6"/>
      <c r="P431" s="15"/>
      <c r="Q431" s="15"/>
      <c r="R431" s="15"/>
    </row>
    <row r="432" spans="2:18" x14ac:dyDescent="0.25">
      <c r="B432" s="5">
        <v>391</v>
      </c>
      <c r="C432" s="18" t="s">
        <v>86</v>
      </c>
      <c r="D432" s="6">
        <v>1164042</v>
      </c>
      <c r="E432" s="6">
        <v>954849</v>
      </c>
      <c r="F432" s="6">
        <v>43124</v>
      </c>
      <c r="G432" s="1"/>
      <c r="H432" s="6"/>
      <c r="I432" s="6"/>
      <c r="J432" s="6"/>
      <c r="K432" s="6"/>
      <c r="L432" s="6"/>
      <c r="M432" s="6"/>
      <c r="N432" s="6"/>
      <c r="O432" s="6"/>
      <c r="P432" s="15"/>
      <c r="Q432" s="15"/>
      <c r="R432" s="15"/>
    </row>
    <row r="433" spans="2:18" x14ac:dyDescent="0.25">
      <c r="B433" s="5">
        <v>391.1</v>
      </c>
      <c r="C433" s="18" t="s">
        <v>87</v>
      </c>
      <c r="D433" s="6">
        <v>3501240</v>
      </c>
      <c r="E433" s="6">
        <v>2240992</v>
      </c>
      <c r="F433" s="6">
        <v>77959</v>
      </c>
      <c r="G433" s="1"/>
      <c r="H433" s="6"/>
      <c r="I433" s="6"/>
      <c r="J433" s="6"/>
      <c r="K433" s="6"/>
      <c r="L433" s="6"/>
      <c r="M433" s="6"/>
      <c r="N433" s="6"/>
      <c r="O433" s="6"/>
      <c r="P433" s="15"/>
      <c r="Q433" s="15"/>
      <c r="R433" s="15"/>
    </row>
    <row r="434" spans="2:18" x14ac:dyDescent="0.25">
      <c r="B434" s="5">
        <v>391.2</v>
      </c>
      <c r="C434" s="18" t="s">
        <v>88</v>
      </c>
      <c r="D434" s="6">
        <v>3752383</v>
      </c>
      <c r="E434" s="6">
        <v>0</v>
      </c>
      <c r="F434" s="6">
        <v>0</v>
      </c>
      <c r="G434" s="1"/>
      <c r="H434" s="6"/>
      <c r="I434" s="6"/>
      <c r="J434" s="6"/>
      <c r="K434" s="6"/>
      <c r="L434" s="6"/>
      <c r="M434" s="6"/>
      <c r="N434" s="6"/>
      <c r="O434" s="6"/>
      <c r="P434" s="15"/>
      <c r="Q434" s="15"/>
      <c r="R434" s="15"/>
    </row>
    <row r="435" spans="2:18" x14ac:dyDescent="0.25">
      <c r="B435" s="5">
        <v>391.25</v>
      </c>
      <c r="C435" s="18" t="s">
        <v>89</v>
      </c>
      <c r="D435" s="6">
        <v>23205933</v>
      </c>
      <c r="E435" s="6">
        <v>1483470</v>
      </c>
      <c r="F435" s="6">
        <v>44204</v>
      </c>
      <c r="G435" s="1"/>
      <c r="H435" s="6"/>
      <c r="I435" s="6"/>
      <c r="J435" s="6"/>
      <c r="K435" s="6"/>
      <c r="L435" s="6"/>
      <c r="M435" s="6"/>
      <c r="N435" s="6"/>
      <c r="O435" s="6"/>
      <c r="P435" s="15"/>
      <c r="Q435" s="15"/>
      <c r="R435" s="15"/>
    </row>
    <row r="436" spans="2:18" x14ac:dyDescent="0.25">
      <c r="B436" s="5">
        <v>391.26</v>
      </c>
      <c r="C436" s="18" t="s">
        <v>90</v>
      </c>
      <c r="D436" s="6">
        <v>0</v>
      </c>
      <c r="E436" s="6">
        <v>0</v>
      </c>
      <c r="F436" s="6">
        <v>0</v>
      </c>
      <c r="G436" s="1"/>
      <c r="H436" s="6"/>
      <c r="I436" s="6"/>
      <c r="J436" s="6"/>
      <c r="K436" s="6"/>
      <c r="L436" s="6"/>
      <c r="M436" s="6"/>
      <c r="N436" s="6"/>
      <c r="O436" s="6"/>
      <c r="P436" s="15"/>
      <c r="Q436" s="15"/>
      <c r="R436" s="15"/>
    </row>
    <row r="437" spans="2:18" x14ac:dyDescent="0.25">
      <c r="B437" s="5">
        <v>391.3</v>
      </c>
      <c r="C437" s="18" t="s">
        <v>91</v>
      </c>
      <c r="D437" s="6">
        <v>-56650</v>
      </c>
      <c r="E437" s="6">
        <v>-13196</v>
      </c>
      <c r="F437" s="6">
        <v>0</v>
      </c>
      <c r="G437" s="1"/>
      <c r="H437" s="6"/>
      <c r="I437" s="6"/>
      <c r="J437" s="6"/>
      <c r="K437" s="6"/>
      <c r="L437" s="6"/>
      <c r="M437" s="6"/>
      <c r="N437" s="6"/>
      <c r="O437" s="6"/>
      <c r="P437" s="15"/>
      <c r="Q437" s="15"/>
      <c r="R437" s="15"/>
    </row>
    <row r="438" spans="2:18" x14ac:dyDescent="0.25">
      <c r="B438" s="5">
        <v>391.4</v>
      </c>
      <c r="C438" s="18" t="s">
        <v>92</v>
      </c>
      <c r="D438" s="6">
        <v>27306881</v>
      </c>
      <c r="E438" s="6">
        <v>0</v>
      </c>
      <c r="F438" s="6">
        <v>0</v>
      </c>
      <c r="G438" s="1"/>
      <c r="H438" s="6"/>
      <c r="I438" s="6"/>
      <c r="J438" s="6"/>
      <c r="K438" s="6"/>
      <c r="L438" s="6"/>
      <c r="M438" s="6"/>
      <c r="N438" s="6"/>
      <c r="O438" s="6"/>
      <c r="P438" s="15"/>
      <c r="Q438" s="15"/>
      <c r="R438" s="15"/>
    </row>
    <row r="439" spans="2:18" x14ac:dyDescent="0.25">
      <c r="B439" s="5">
        <v>392</v>
      </c>
      <c r="C439" s="18" t="s">
        <v>93</v>
      </c>
      <c r="D439" s="6">
        <v>898649</v>
      </c>
      <c r="E439" s="6">
        <v>0</v>
      </c>
      <c r="F439" s="6">
        <v>898649</v>
      </c>
      <c r="G439" s="1"/>
      <c r="H439" s="6"/>
      <c r="I439" s="6"/>
      <c r="J439" s="6"/>
      <c r="K439" s="6"/>
      <c r="L439" s="6"/>
      <c r="M439" s="6"/>
      <c r="N439" s="6"/>
      <c r="O439" s="6"/>
      <c r="P439" s="15"/>
      <c r="Q439" s="15"/>
      <c r="R439" s="15"/>
    </row>
    <row r="440" spans="2:18" x14ac:dyDescent="0.25">
      <c r="B440" s="5">
        <v>392.1</v>
      </c>
      <c r="C440" s="18" t="s">
        <v>94</v>
      </c>
      <c r="D440" s="6">
        <v>7401491</v>
      </c>
      <c r="E440" s="6">
        <v>6915786</v>
      </c>
      <c r="F440" s="6">
        <v>0</v>
      </c>
      <c r="G440" s="1"/>
      <c r="H440" s="6"/>
      <c r="I440" s="6"/>
      <c r="J440" s="6"/>
      <c r="K440" s="6"/>
      <c r="L440" s="6"/>
      <c r="M440" s="6"/>
      <c r="N440" s="6"/>
      <c r="O440" s="6"/>
      <c r="P440" s="15"/>
      <c r="Q440" s="15"/>
      <c r="R440" s="15"/>
    </row>
    <row r="441" spans="2:18" x14ac:dyDescent="0.25">
      <c r="B441" s="5">
        <v>392.2</v>
      </c>
      <c r="C441" s="18" t="s">
        <v>95</v>
      </c>
      <c r="D441" s="6">
        <v>3119778</v>
      </c>
      <c r="E441" s="6">
        <v>3213954</v>
      </c>
      <c r="F441" s="6">
        <v>0</v>
      </c>
      <c r="G441" s="1"/>
      <c r="H441" s="6"/>
      <c r="I441" s="6"/>
      <c r="J441" s="6"/>
      <c r="K441" s="6"/>
      <c r="L441" s="6"/>
      <c r="M441" s="6"/>
      <c r="N441" s="6"/>
      <c r="O441" s="6"/>
      <c r="P441" s="15"/>
      <c r="Q441" s="15"/>
      <c r="R441" s="15"/>
    </row>
    <row r="442" spans="2:18" x14ac:dyDescent="0.25">
      <c r="B442" s="5">
        <v>392.3</v>
      </c>
      <c r="C442" s="18" t="s">
        <v>96</v>
      </c>
      <c r="D442" s="6">
        <v>226169</v>
      </c>
      <c r="E442" s="6">
        <v>1259917</v>
      </c>
      <c r="F442" s="6">
        <v>0</v>
      </c>
      <c r="G442" s="1"/>
      <c r="H442" s="6"/>
      <c r="I442" s="6"/>
      <c r="J442" s="6"/>
      <c r="K442" s="6"/>
      <c r="L442" s="6"/>
      <c r="M442" s="6"/>
      <c r="N442" s="6"/>
      <c r="O442" s="6"/>
      <c r="P442" s="15"/>
      <c r="Q442" s="15"/>
      <c r="R442" s="15"/>
    </row>
    <row r="443" spans="2:18" x14ac:dyDescent="0.25">
      <c r="B443" s="5">
        <v>392.4</v>
      </c>
      <c r="C443" s="18" t="s">
        <v>97</v>
      </c>
      <c r="D443" s="6">
        <v>6058511</v>
      </c>
      <c r="E443" s="6">
        <v>5215263</v>
      </c>
      <c r="F443" s="6">
        <v>0</v>
      </c>
      <c r="G443" s="1"/>
      <c r="H443" s="6"/>
      <c r="I443" s="6"/>
      <c r="J443" s="6"/>
      <c r="K443" s="6"/>
      <c r="L443" s="6"/>
      <c r="M443" s="6"/>
      <c r="N443" s="6"/>
      <c r="O443" s="6"/>
      <c r="P443" s="15"/>
      <c r="Q443" s="15"/>
      <c r="R443" s="15"/>
    </row>
    <row r="444" spans="2:18" x14ac:dyDescent="0.25">
      <c r="B444" s="5">
        <v>393</v>
      </c>
      <c r="C444" s="18" t="s">
        <v>98</v>
      </c>
      <c r="D444" s="6">
        <v>35810</v>
      </c>
      <c r="E444" s="6">
        <v>5338</v>
      </c>
      <c r="F444" s="6">
        <v>30472</v>
      </c>
      <c r="G444" s="1"/>
      <c r="H444" s="6"/>
      <c r="I444" s="6"/>
      <c r="J444" s="6"/>
      <c r="K444" s="6"/>
      <c r="L444" s="6"/>
      <c r="M444" s="6"/>
      <c r="N444" s="6"/>
      <c r="O444" s="6"/>
      <c r="P444" s="15"/>
      <c r="Q444" s="15"/>
      <c r="R444" s="15"/>
    </row>
    <row r="445" spans="2:18" x14ac:dyDescent="0.25">
      <c r="B445" s="5">
        <v>394</v>
      </c>
      <c r="C445" s="18" t="s">
        <v>99</v>
      </c>
      <c r="D445" s="6">
        <v>5112243</v>
      </c>
      <c r="E445" s="6">
        <v>4702183</v>
      </c>
      <c r="F445" s="6">
        <v>176961</v>
      </c>
      <c r="G445" s="1"/>
      <c r="H445" s="6"/>
      <c r="I445" s="6"/>
      <c r="J445" s="6"/>
      <c r="K445" s="6"/>
      <c r="L445" s="6"/>
      <c r="M445" s="6"/>
      <c r="N445" s="6"/>
      <c r="O445" s="6"/>
      <c r="P445" s="15"/>
      <c r="Q445" s="15"/>
      <c r="R445" s="15"/>
    </row>
    <row r="446" spans="2:18" x14ac:dyDescent="0.25">
      <c r="B446" s="5">
        <v>395</v>
      </c>
      <c r="C446" s="18" t="s">
        <v>100</v>
      </c>
      <c r="D446" s="6">
        <v>889326</v>
      </c>
      <c r="E446" s="6">
        <v>833861</v>
      </c>
      <c r="F446" s="6">
        <v>55465</v>
      </c>
      <c r="G446" s="1"/>
      <c r="H446" s="6"/>
      <c r="I446" s="6"/>
      <c r="J446" s="6"/>
      <c r="K446" s="6"/>
      <c r="L446" s="6"/>
      <c r="M446" s="6"/>
      <c r="N446" s="6"/>
      <c r="O446" s="6"/>
      <c r="P446" s="15"/>
      <c r="Q446" s="15"/>
      <c r="R446" s="15"/>
    </row>
    <row r="447" spans="2:18" x14ac:dyDescent="0.25">
      <c r="B447" s="5">
        <v>396</v>
      </c>
      <c r="C447" s="18" t="s">
        <v>101</v>
      </c>
      <c r="D447" s="6">
        <v>2113687</v>
      </c>
      <c r="E447" s="6">
        <v>1800521</v>
      </c>
      <c r="F447" s="6">
        <v>313146</v>
      </c>
      <c r="G447" s="1"/>
      <c r="H447" s="6"/>
      <c r="I447" s="6"/>
      <c r="J447" s="6"/>
      <c r="K447" s="6"/>
      <c r="L447" s="6"/>
      <c r="M447" s="6"/>
      <c r="N447" s="6"/>
      <c r="O447" s="6"/>
      <c r="P447" s="15"/>
      <c r="Q447" s="15"/>
      <c r="R447" s="15"/>
    </row>
    <row r="448" spans="2:18" x14ac:dyDescent="0.25">
      <c r="B448" s="5">
        <v>397</v>
      </c>
      <c r="C448" s="18" t="s">
        <v>102</v>
      </c>
      <c r="D448" s="6">
        <v>157109</v>
      </c>
      <c r="E448" s="6">
        <v>0</v>
      </c>
      <c r="F448" s="6">
        <v>184354</v>
      </c>
      <c r="G448" s="1"/>
      <c r="H448" s="6"/>
      <c r="I448" s="6"/>
      <c r="J448" s="6"/>
      <c r="K448" s="6"/>
      <c r="L448" s="6"/>
      <c r="M448" s="6"/>
      <c r="N448" s="6"/>
      <c r="O448" s="6"/>
      <c r="P448" s="15"/>
      <c r="Q448" s="15"/>
      <c r="R448" s="15"/>
    </row>
    <row r="449" spans="1:18" x14ac:dyDescent="0.25">
      <c r="A449" s="1"/>
      <c r="B449" s="5">
        <v>397.1</v>
      </c>
      <c r="C449" s="18" t="s">
        <v>103</v>
      </c>
      <c r="D449" s="6">
        <v>4008092</v>
      </c>
      <c r="E449" s="6">
        <v>4038933</v>
      </c>
      <c r="F449" s="6">
        <v>0</v>
      </c>
      <c r="G449" s="1"/>
      <c r="H449" s="6"/>
      <c r="I449" s="6"/>
      <c r="J449" s="6"/>
      <c r="K449" s="6"/>
      <c r="L449" s="6"/>
      <c r="M449" s="6"/>
      <c r="N449" s="6"/>
      <c r="O449" s="6"/>
      <c r="P449" s="15"/>
      <c r="Q449" s="15"/>
      <c r="R449" s="15"/>
    </row>
    <row r="450" spans="1:18" x14ac:dyDescent="0.25">
      <c r="A450" s="1"/>
      <c r="B450" s="5">
        <v>397.2</v>
      </c>
      <c r="C450" s="18" t="s">
        <v>104</v>
      </c>
      <c r="D450" s="6">
        <v>91861</v>
      </c>
      <c r="E450" s="6">
        <v>42055</v>
      </c>
      <c r="F450" s="6">
        <v>0</v>
      </c>
      <c r="G450" s="1"/>
      <c r="H450" s="6"/>
      <c r="I450" s="6"/>
      <c r="J450" s="6"/>
      <c r="K450" s="6"/>
      <c r="L450" s="6"/>
      <c r="M450" s="6"/>
      <c r="N450" s="6"/>
      <c r="O450" s="6"/>
      <c r="P450" s="15"/>
      <c r="Q450" s="15"/>
      <c r="R450" s="15"/>
    </row>
    <row r="451" spans="1:18" x14ac:dyDescent="0.25">
      <c r="A451" s="1"/>
      <c r="B451" s="5">
        <v>398</v>
      </c>
      <c r="C451" s="18" t="s">
        <v>105</v>
      </c>
      <c r="D451" s="6">
        <v>2177962</v>
      </c>
      <c r="E451" s="6">
        <v>2040362</v>
      </c>
      <c r="F451" s="6">
        <v>95409</v>
      </c>
      <c r="G451" s="1"/>
      <c r="H451" s="6"/>
      <c r="I451" s="6"/>
      <c r="J451" s="6"/>
      <c r="K451" s="6"/>
      <c r="L451" s="6"/>
      <c r="M451" s="6"/>
      <c r="N451" s="6"/>
      <c r="O451" s="6"/>
      <c r="P451" s="15"/>
      <c r="Q451" s="15"/>
      <c r="R451" s="15"/>
    </row>
    <row r="452" spans="1:18" x14ac:dyDescent="0.25">
      <c r="A452" s="1"/>
      <c r="B452" s="5">
        <v>399</v>
      </c>
      <c r="C452" s="18" t="s">
        <v>106</v>
      </c>
      <c r="D452" s="6">
        <v>-122684</v>
      </c>
      <c r="E452" s="6">
        <v>-356371</v>
      </c>
      <c r="F452" s="6">
        <v>19093</v>
      </c>
      <c r="G452" s="1"/>
      <c r="H452" s="6"/>
      <c r="I452" s="6"/>
      <c r="J452" s="6"/>
      <c r="K452" s="6"/>
      <c r="L452" s="6"/>
      <c r="M452" s="6"/>
      <c r="N452" s="6"/>
      <c r="O452" s="6"/>
      <c r="P452" s="15"/>
      <c r="Q452" s="15"/>
      <c r="R452" s="15"/>
    </row>
    <row r="453" spans="1:18" x14ac:dyDescent="0.25">
      <c r="A453" s="1"/>
      <c r="B453" s="5">
        <v>102.1</v>
      </c>
      <c r="C453" s="18" t="s">
        <v>109</v>
      </c>
      <c r="D453" s="6">
        <v>-2552409</v>
      </c>
      <c r="E453" s="6">
        <v>-1833660</v>
      </c>
      <c r="F453" s="6">
        <v>-52229</v>
      </c>
      <c r="G453" s="1"/>
      <c r="H453" s="6"/>
      <c r="I453" s="6"/>
      <c r="J453" s="6"/>
      <c r="K453" s="6"/>
      <c r="L453" s="6"/>
      <c r="M453" s="6"/>
      <c r="N453" s="6"/>
      <c r="O453" s="6"/>
      <c r="P453" s="15"/>
      <c r="Q453" s="15"/>
      <c r="R453" s="15"/>
    </row>
    <row r="454" spans="1:18" x14ac:dyDescent="0.25">
      <c r="A454" s="1"/>
      <c r="B454" s="5">
        <v>1701</v>
      </c>
      <c r="C454" s="24" t="s">
        <v>2</v>
      </c>
      <c r="D454" s="6">
        <v>0</v>
      </c>
      <c r="E454" s="6">
        <v>49410239</v>
      </c>
      <c r="F454" s="6">
        <v>3639191</v>
      </c>
      <c r="G454" s="1"/>
      <c r="H454" s="6"/>
      <c r="I454" s="6"/>
      <c r="J454" s="6"/>
      <c r="K454" s="6"/>
      <c r="L454" s="6"/>
      <c r="M454" s="6"/>
      <c r="N454" s="6"/>
      <c r="O454" s="6"/>
      <c r="P454" s="15"/>
      <c r="Q454" s="15"/>
      <c r="R454" s="15"/>
    </row>
    <row r="455" spans="1:18" x14ac:dyDescent="0.25">
      <c r="A455" s="1"/>
      <c r="B455" s="5"/>
      <c r="C455" s="18"/>
      <c r="D455" s="6"/>
      <c r="E455" s="6"/>
      <c r="F455" s="6"/>
      <c r="G455" s="1"/>
      <c r="H455" s="6"/>
      <c r="I455" s="6"/>
      <c r="J455" s="6"/>
      <c r="K455" s="6"/>
      <c r="L455" s="6"/>
      <c r="M455" s="6"/>
      <c r="N455" s="6"/>
      <c r="O455" s="6"/>
      <c r="P455" s="15"/>
      <c r="Q455" s="15"/>
      <c r="R455" s="15"/>
    </row>
    <row r="456" spans="1:18" x14ac:dyDescent="0.25">
      <c r="A456" s="1"/>
      <c r="B456" s="1"/>
      <c r="C456" s="2" t="s">
        <v>4</v>
      </c>
      <c r="D456" s="6">
        <v>652566977</v>
      </c>
      <c r="E456" s="6">
        <v>609668692</v>
      </c>
      <c r="F456" s="6">
        <v>42898285</v>
      </c>
      <c r="G456" s="1"/>
      <c r="H456" s="6"/>
      <c r="I456" s="6"/>
      <c r="J456" s="6"/>
      <c r="K456" s="6"/>
      <c r="L456" s="6"/>
      <c r="M456" s="6"/>
      <c r="N456" s="6"/>
      <c r="O456" s="6"/>
      <c r="P456" s="1"/>
      <c r="Q456" s="1"/>
      <c r="R456" s="1"/>
    </row>
    <row r="457" spans="1:18" x14ac:dyDescent="0.25">
      <c r="A457" s="1"/>
      <c r="B457" s="1"/>
      <c r="C457" s="2" t="s">
        <v>107</v>
      </c>
      <c r="D457" s="6">
        <v>0</v>
      </c>
      <c r="E457" s="6">
        <v>0</v>
      </c>
      <c r="F457" s="6">
        <v>0</v>
      </c>
      <c r="G457" s="1"/>
      <c r="H457" s="6"/>
      <c r="I457" s="6"/>
      <c r="J457" s="6"/>
      <c r="K457" s="6"/>
      <c r="L457" s="6"/>
      <c r="M457" s="6"/>
      <c r="N457" s="6"/>
      <c r="O457" s="6"/>
      <c r="P457" s="1"/>
      <c r="Q457" s="1"/>
      <c r="R457" s="1"/>
    </row>
    <row r="458" spans="1:18" x14ac:dyDescent="0.25">
      <c r="A458" s="1"/>
      <c r="B458" s="1"/>
      <c r="C458" s="1"/>
      <c r="D458" s="6">
        <v>652566977</v>
      </c>
      <c r="E458" s="6">
        <v>609668692</v>
      </c>
      <c r="F458" s="6">
        <v>42898285</v>
      </c>
      <c r="G458" s="1"/>
      <c r="H458" s="6"/>
      <c r="I458" s="6"/>
      <c r="J458" s="6"/>
      <c r="K458" s="6"/>
      <c r="L458" s="6"/>
      <c r="M458" s="6"/>
      <c r="N458" s="6"/>
      <c r="O458" s="6"/>
      <c r="P458" s="1"/>
      <c r="Q458" s="1"/>
      <c r="R458" s="1"/>
    </row>
    <row r="460" spans="1:18" x14ac:dyDescent="0.25">
      <c r="A460" s="4" t="s">
        <v>140</v>
      </c>
      <c r="B460" s="1"/>
      <c r="C460" s="1"/>
      <c r="D460" s="1"/>
      <c r="E460" s="1"/>
      <c r="F460" s="1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A461" s="1"/>
      <c r="B461" s="1"/>
      <c r="C461" s="1"/>
      <c r="D461" s="3" t="s">
        <v>4</v>
      </c>
      <c r="E461" s="3" t="s">
        <v>5</v>
      </c>
      <c r="F461" s="11" t="s">
        <v>12</v>
      </c>
      <c r="G461" s="1"/>
      <c r="H461" s="3"/>
      <c r="I461" s="3"/>
      <c r="J461" s="11"/>
      <c r="K461" s="11"/>
      <c r="L461" s="11"/>
      <c r="M461" s="11"/>
      <c r="N461" s="11"/>
      <c r="O461" s="11"/>
      <c r="P461" s="5"/>
      <c r="Q461" s="5"/>
      <c r="R461" s="5"/>
    </row>
    <row r="462" spans="1:18" x14ac:dyDescent="0.25">
      <c r="A462" s="9">
        <v>0</v>
      </c>
      <c r="B462" s="9" t="s">
        <v>13</v>
      </c>
      <c r="C462" s="9" t="s">
        <v>141</v>
      </c>
      <c r="D462" s="10" t="s">
        <v>15</v>
      </c>
      <c r="E462" s="16" t="s">
        <v>16</v>
      </c>
      <c r="F462" s="16" t="s">
        <v>17</v>
      </c>
      <c r="G462" s="1"/>
      <c r="H462" s="12"/>
      <c r="I462" s="26"/>
      <c r="J462" s="26"/>
      <c r="K462" s="26"/>
      <c r="L462" s="26"/>
      <c r="M462" s="26"/>
      <c r="N462" s="26"/>
      <c r="O462" s="26"/>
      <c r="P462" s="5"/>
      <c r="Q462" s="5"/>
      <c r="R462" s="5"/>
    </row>
    <row r="463" spans="1:18" x14ac:dyDescent="0.25">
      <c r="A463" s="1"/>
      <c r="B463" s="5"/>
      <c r="C463" s="25" t="s">
        <v>111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5"/>
      <c r="Q463" s="1"/>
      <c r="R463" s="1"/>
    </row>
    <row r="464" spans="1:18" x14ac:dyDescent="0.25">
      <c r="A464" s="1"/>
      <c r="B464" s="5">
        <v>252.11</v>
      </c>
      <c r="C464" s="2" t="s">
        <v>112</v>
      </c>
      <c r="D464" s="6">
        <v>-1657625</v>
      </c>
      <c r="E464" s="6">
        <v>-1657625</v>
      </c>
      <c r="F464" s="6">
        <v>0</v>
      </c>
      <c r="G464" s="1"/>
      <c r="H464" s="6"/>
      <c r="I464" s="6"/>
      <c r="J464" s="6"/>
      <c r="K464" s="6"/>
      <c r="L464" s="6"/>
      <c r="M464" s="6"/>
      <c r="N464" s="6"/>
      <c r="O464" s="6"/>
      <c r="P464" s="15"/>
      <c r="Q464" s="15"/>
      <c r="R464" s="15"/>
    </row>
    <row r="465" spans="1:18" x14ac:dyDescent="0.25">
      <c r="A465" s="1"/>
      <c r="B465" s="5">
        <v>252.12</v>
      </c>
      <c r="C465" s="2" t="s">
        <v>113</v>
      </c>
      <c r="D465" s="6">
        <v>-19232</v>
      </c>
      <c r="E465" s="6">
        <v>0</v>
      </c>
      <c r="F465" s="6">
        <v>-19232</v>
      </c>
      <c r="G465" s="1"/>
      <c r="H465" s="6"/>
      <c r="I465" s="6"/>
      <c r="J465" s="6"/>
      <c r="K465" s="6"/>
      <c r="L465" s="6"/>
      <c r="M465" s="6"/>
      <c r="N465" s="6"/>
      <c r="O465" s="6"/>
      <c r="P465" s="15"/>
      <c r="Q465" s="15"/>
      <c r="R465" s="15"/>
    </row>
    <row r="466" spans="1:18" x14ac:dyDescent="0.25">
      <c r="A466" s="1"/>
      <c r="B466" s="5">
        <v>252.15</v>
      </c>
      <c r="C466" s="2" t="s">
        <v>114</v>
      </c>
      <c r="D466" s="6">
        <v>-336220</v>
      </c>
      <c r="E466" s="6">
        <v>-336220</v>
      </c>
      <c r="F466" s="6">
        <v>0</v>
      </c>
      <c r="G466" s="1"/>
      <c r="H466" s="6"/>
      <c r="I466" s="6"/>
      <c r="J466" s="6"/>
      <c r="K466" s="6"/>
      <c r="L466" s="6"/>
      <c r="M466" s="6"/>
      <c r="N466" s="6"/>
      <c r="O466" s="6"/>
      <c r="P466" s="15"/>
      <c r="Q466" s="15"/>
      <c r="R466" s="15"/>
    </row>
    <row r="467" spans="1:18" x14ac:dyDescent="0.25">
      <c r="A467" s="1"/>
      <c r="B467" s="5">
        <v>252.17</v>
      </c>
      <c r="C467" s="2" t="s">
        <v>115</v>
      </c>
      <c r="D467" s="6">
        <v>0</v>
      </c>
      <c r="E467" s="6">
        <v>0</v>
      </c>
      <c r="F467" s="6">
        <v>0</v>
      </c>
      <c r="G467" s="1"/>
      <c r="H467" s="6"/>
      <c r="I467" s="6"/>
      <c r="J467" s="6"/>
      <c r="K467" s="6"/>
      <c r="L467" s="6"/>
      <c r="M467" s="6"/>
      <c r="N467" s="6"/>
      <c r="O467" s="6"/>
      <c r="P467" s="15"/>
      <c r="Q467" s="15"/>
      <c r="R467" s="15"/>
    </row>
    <row r="468" spans="1:18" x14ac:dyDescent="0.25">
      <c r="A468" s="1"/>
      <c r="B468" s="5">
        <v>252.21</v>
      </c>
      <c r="C468" s="2" t="s">
        <v>116</v>
      </c>
      <c r="D468" s="6">
        <v>0</v>
      </c>
      <c r="E468" s="6">
        <v>0</v>
      </c>
      <c r="F468" s="6">
        <v>0</v>
      </c>
      <c r="G468" s="1"/>
      <c r="H468" s="6"/>
      <c r="I468" s="6"/>
      <c r="J468" s="6"/>
      <c r="K468" s="6"/>
      <c r="L468" s="6"/>
      <c r="M468" s="6"/>
      <c r="N468" s="6"/>
      <c r="O468" s="6"/>
      <c r="P468" s="15"/>
      <c r="Q468" s="15"/>
      <c r="R468" s="15"/>
    </row>
    <row r="469" spans="1:18" x14ac:dyDescent="0.25">
      <c r="A469" s="1"/>
      <c r="B469" s="5">
        <v>252.8</v>
      </c>
      <c r="C469" s="2" t="s">
        <v>117</v>
      </c>
      <c r="D469" s="6">
        <v>85984</v>
      </c>
      <c r="E469" s="6">
        <v>0</v>
      </c>
      <c r="F469" s="6">
        <v>0</v>
      </c>
      <c r="G469" s="1"/>
      <c r="H469" s="6"/>
      <c r="I469" s="6"/>
      <c r="J469" s="6"/>
      <c r="K469" s="6"/>
      <c r="L469" s="6"/>
      <c r="M469" s="6"/>
      <c r="N469" s="6"/>
      <c r="O469" s="6"/>
      <c r="P469" s="15"/>
      <c r="Q469" s="15"/>
      <c r="R469" s="15"/>
    </row>
    <row r="470" spans="1:18" x14ac:dyDescent="0.25">
      <c r="A470" s="1"/>
      <c r="B470" s="5">
        <v>1701</v>
      </c>
      <c r="C470" s="24" t="s">
        <v>2</v>
      </c>
      <c r="D470" s="6">
        <v>1</v>
      </c>
      <c r="E470" s="6">
        <v>80086</v>
      </c>
      <c r="F470" s="6">
        <v>5899</v>
      </c>
      <c r="G470" s="1"/>
      <c r="H470" s="6"/>
      <c r="I470" s="6"/>
      <c r="J470" s="6"/>
      <c r="K470" s="6"/>
      <c r="L470" s="6"/>
      <c r="M470" s="6"/>
      <c r="N470" s="6"/>
      <c r="O470" s="6"/>
      <c r="P470" s="15"/>
      <c r="Q470" s="15"/>
      <c r="R470" s="15"/>
    </row>
    <row r="471" spans="1:18" x14ac:dyDescent="0.25">
      <c r="A471" s="1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"/>
      <c r="B472" s="5"/>
      <c r="C472" s="2" t="s">
        <v>118</v>
      </c>
      <c r="D472" s="6">
        <v>-1927092</v>
      </c>
      <c r="E472" s="6">
        <v>-1913759</v>
      </c>
      <c r="F472" s="6">
        <v>-13333</v>
      </c>
      <c r="G472" s="1"/>
      <c r="H472" s="6"/>
      <c r="I472" s="6"/>
      <c r="J472" s="6"/>
      <c r="K472" s="6"/>
      <c r="L472" s="6"/>
      <c r="M472" s="6"/>
      <c r="N472" s="6"/>
      <c r="O472" s="6"/>
      <c r="P472" s="1"/>
      <c r="Q472" s="1"/>
      <c r="R472" s="1"/>
    </row>
    <row r="473" spans="1:18" x14ac:dyDescent="0.25">
      <c r="A473" s="1"/>
      <c r="B473" s="5"/>
      <c r="C473" s="2" t="s">
        <v>107</v>
      </c>
      <c r="D473" s="6">
        <v>-1927093</v>
      </c>
      <c r="E473" s="6">
        <v>-1913759</v>
      </c>
      <c r="F473" s="6">
        <v>-13333</v>
      </c>
      <c r="G473" s="1"/>
      <c r="H473" s="6"/>
      <c r="I473" s="6"/>
      <c r="J473" s="6"/>
      <c r="K473" s="6"/>
      <c r="L473" s="6"/>
      <c r="M473" s="6"/>
      <c r="N473" s="6"/>
      <c r="O473" s="6"/>
      <c r="P473" s="1"/>
      <c r="Q473" s="1"/>
      <c r="R473" s="1"/>
    </row>
    <row r="474" spans="1:18" x14ac:dyDescent="0.25">
      <c r="A474" s="1"/>
      <c r="B474" s="5"/>
      <c r="C474" s="1"/>
      <c r="D474" s="6">
        <v>1</v>
      </c>
      <c r="E474" s="6">
        <v>0</v>
      </c>
      <c r="F474" s="6">
        <v>0</v>
      </c>
      <c r="G474" s="1"/>
      <c r="H474" s="6"/>
      <c r="I474" s="6"/>
      <c r="J474" s="6"/>
      <c r="K474" s="6"/>
      <c r="L474" s="6"/>
      <c r="M474" s="6"/>
      <c r="N474" s="6"/>
      <c r="O474" s="6"/>
      <c r="P474" s="1"/>
      <c r="Q474" s="1"/>
      <c r="R474" s="1"/>
    </row>
    <row r="475" spans="1:18" x14ac:dyDescent="0.25">
      <c r="A475" s="4" t="s">
        <v>140</v>
      </c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9">
        <v>0</v>
      </c>
      <c r="B476" s="9" t="s">
        <v>13</v>
      </c>
      <c r="C476" s="9" t="s">
        <v>141</v>
      </c>
      <c r="D476" s="10" t="s">
        <v>15</v>
      </c>
      <c r="E476" s="16" t="s">
        <v>16</v>
      </c>
      <c r="F476" s="16" t="s">
        <v>17</v>
      </c>
      <c r="G476" s="1"/>
      <c r="H476" s="12"/>
      <c r="I476" s="26"/>
      <c r="J476" s="26"/>
      <c r="K476" s="26"/>
      <c r="L476" s="26"/>
      <c r="M476" s="26"/>
      <c r="N476" s="26"/>
      <c r="O476" s="26"/>
      <c r="P476" s="1"/>
      <c r="Q476" s="1"/>
      <c r="R476" s="1"/>
    </row>
    <row r="477" spans="1:18" x14ac:dyDescent="0.25">
      <c r="A477" s="1"/>
      <c r="B477" s="5"/>
      <c r="C477" s="25" t="s">
        <v>120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"/>
      <c r="B478" s="5">
        <v>271.11</v>
      </c>
      <c r="C478" s="2" t="s">
        <v>121</v>
      </c>
      <c r="D478" s="6">
        <v>228509889</v>
      </c>
      <c r="E478" s="6">
        <v>199797590</v>
      </c>
      <c r="F478" s="6">
        <v>27602287</v>
      </c>
      <c r="G478" s="1"/>
      <c r="H478" s="6"/>
      <c r="I478" s="6"/>
      <c r="J478" s="6"/>
      <c r="K478" s="6"/>
      <c r="L478" s="6"/>
      <c r="M478" s="6"/>
      <c r="N478" s="6"/>
      <c r="O478" s="6"/>
      <c r="P478" s="15"/>
      <c r="Q478" s="15"/>
      <c r="R478" s="15"/>
    </row>
    <row r="479" spans="1:18" x14ac:dyDescent="0.25">
      <c r="A479" s="1"/>
      <c r="B479" s="5">
        <v>271.12</v>
      </c>
      <c r="C479" s="2" t="s">
        <v>122</v>
      </c>
      <c r="D479" s="6">
        <v>80242707</v>
      </c>
      <c r="E479" s="6">
        <v>78240857</v>
      </c>
      <c r="F479" s="6">
        <v>2001850</v>
      </c>
      <c r="G479" s="1"/>
      <c r="H479" s="6"/>
      <c r="I479" s="6"/>
      <c r="J479" s="6"/>
      <c r="K479" s="6"/>
      <c r="L479" s="6"/>
      <c r="M479" s="6"/>
      <c r="N479" s="6"/>
      <c r="O479" s="6"/>
      <c r="P479" s="15"/>
      <c r="Q479" s="15"/>
      <c r="R479" s="15"/>
    </row>
    <row r="480" spans="1:18" x14ac:dyDescent="0.25">
      <c r="A480" s="1"/>
      <c r="B480" s="5">
        <v>271.13</v>
      </c>
      <c r="C480" s="2" t="s">
        <v>123</v>
      </c>
      <c r="D480" s="6">
        <v>483319</v>
      </c>
      <c r="E480" s="6">
        <v>274852</v>
      </c>
      <c r="F480" s="6">
        <v>208467</v>
      </c>
      <c r="G480" s="1"/>
      <c r="H480" s="6"/>
      <c r="I480" s="6"/>
      <c r="J480" s="6"/>
      <c r="K480" s="6"/>
      <c r="L480" s="6"/>
      <c r="M480" s="6"/>
      <c r="N480" s="6"/>
      <c r="O480" s="6"/>
      <c r="P480" s="15"/>
      <c r="Q480" s="15"/>
      <c r="R480" s="15"/>
    </row>
    <row r="481" spans="2:18" x14ac:dyDescent="0.25">
      <c r="B481" s="5">
        <v>271.14</v>
      </c>
      <c r="C481" s="2" t="s">
        <v>124</v>
      </c>
      <c r="D481" s="6">
        <v>5863738</v>
      </c>
      <c r="E481" s="6">
        <v>5870725</v>
      </c>
      <c r="F481" s="6">
        <v>0</v>
      </c>
      <c r="G481" s="1"/>
      <c r="H481" s="6"/>
      <c r="I481" s="6"/>
      <c r="J481" s="6"/>
      <c r="K481" s="6"/>
      <c r="L481" s="6"/>
      <c r="M481" s="6"/>
      <c r="N481" s="6"/>
      <c r="O481" s="6"/>
      <c r="P481" s="15"/>
      <c r="Q481" s="15"/>
      <c r="R481" s="15"/>
    </row>
    <row r="482" spans="2:18" x14ac:dyDescent="0.25">
      <c r="B482" s="5">
        <v>271.14999999999998</v>
      </c>
      <c r="C482" s="2" t="s">
        <v>125</v>
      </c>
      <c r="D482" s="6">
        <v>9001914</v>
      </c>
      <c r="E482" s="6">
        <v>9001914</v>
      </c>
      <c r="F482" s="6">
        <v>0</v>
      </c>
      <c r="G482" s="1"/>
      <c r="H482" s="6"/>
      <c r="I482" s="6"/>
      <c r="J482" s="6"/>
      <c r="K482" s="6"/>
      <c r="L482" s="6"/>
      <c r="M482" s="6"/>
      <c r="N482" s="6"/>
      <c r="O482" s="6"/>
      <c r="P482" s="15"/>
      <c r="Q482" s="15"/>
      <c r="R482" s="15"/>
    </row>
    <row r="483" spans="2:18" x14ac:dyDescent="0.25">
      <c r="B483" s="5">
        <v>271.16000000000003</v>
      </c>
      <c r="C483" s="2" t="s">
        <v>126</v>
      </c>
      <c r="D483" s="6">
        <v>11104199</v>
      </c>
      <c r="E483" s="6">
        <v>5015515</v>
      </c>
      <c r="F483" s="6">
        <v>6081184</v>
      </c>
      <c r="G483" s="1"/>
      <c r="H483" s="6"/>
      <c r="I483" s="6"/>
      <c r="J483" s="6"/>
      <c r="K483" s="6"/>
      <c r="L483" s="6"/>
      <c r="M483" s="6"/>
      <c r="N483" s="6"/>
      <c r="O483" s="6"/>
      <c r="P483" s="15"/>
      <c r="Q483" s="15"/>
      <c r="R483" s="15"/>
    </row>
    <row r="484" spans="2:18" x14ac:dyDescent="0.25">
      <c r="B484" s="5">
        <v>271.17</v>
      </c>
      <c r="C484" s="2" t="s">
        <v>127</v>
      </c>
      <c r="D484" s="6">
        <v>112889</v>
      </c>
      <c r="E484" s="6">
        <v>0</v>
      </c>
      <c r="F484" s="6">
        <v>112889</v>
      </c>
      <c r="G484" s="1"/>
      <c r="H484" s="6"/>
      <c r="I484" s="6"/>
      <c r="J484" s="6"/>
      <c r="K484" s="6"/>
      <c r="L484" s="6"/>
      <c r="M484" s="6"/>
      <c r="N484" s="6"/>
      <c r="O484" s="6"/>
      <c r="P484" s="15"/>
      <c r="Q484" s="15"/>
      <c r="R484" s="15"/>
    </row>
    <row r="485" spans="2:18" x14ac:dyDescent="0.25">
      <c r="B485" s="5">
        <v>271.20999999999998</v>
      </c>
      <c r="C485" s="2" t="s">
        <v>128</v>
      </c>
      <c r="D485" s="6">
        <v>62890405</v>
      </c>
      <c r="E485" s="6">
        <v>62335518</v>
      </c>
      <c r="F485" s="6">
        <v>554887</v>
      </c>
      <c r="G485" s="1"/>
      <c r="H485" s="6"/>
      <c r="I485" s="6"/>
      <c r="J485" s="6"/>
      <c r="K485" s="6"/>
      <c r="L485" s="6"/>
      <c r="M485" s="6"/>
      <c r="N485" s="6"/>
      <c r="O485" s="6"/>
      <c r="P485" s="15"/>
      <c r="Q485" s="15"/>
      <c r="R485" s="15"/>
    </row>
    <row r="486" spans="2:18" x14ac:dyDescent="0.25">
      <c r="B486" s="5">
        <v>271.22000000000003</v>
      </c>
      <c r="C486" s="2" t="s">
        <v>129</v>
      </c>
      <c r="D486" s="6">
        <v>10416954</v>
      </c>
      <c r="E486" s="6">
        <v>10389886</v>
      </c>
      <c r="F486" s="6">
        <v>27068</v>
      </c>
      <c r="G486" s="1"/>
      <c r="H486" s="6"/>
      <c r="I486" s="6"/>
      <c r="J486" s="6"/>
      <c r="K486" s="6"/>
      <c r="L486" s="6"/>
      <c r="M486" s="6"/>
      <c r="N486" s="6"/>
      <c r="O486" s="6"/>
      <c r="P486" s="15"/>
      <c r="Q486" s="15"/>
      <c r="R486" s="15"/>
    </row>
    <row r="487" spans="2:18" x14ac:dyDescent="0.25">
      <c r="B487" s="5">
        <v>271.23</v>
      </c>
      <c r="C487" s="2" t="s">
        <v>130</v>
      </c>
      <c r="D487" s="6">
        <v>61271886</v>
      </c>
      <c r="E487" s="6">
        <v>60442467</v>
      </c>
      <c r="F487" s="6">
        <v>829419</v>
      </c>
      <c r="G487" s="1"/>
      <c r="H487" s="6"/>
      <c r="I487" s="6"/>
      <c r="J487" s="6"/>
      <c r="K487" s="6"/>
      <c r="L487" s="6"/>
      <c r="M487" s="6"/>
      <c r="N487" s="6"/>
      <c r="O487" s="6"/>
      <c r="P487" s="15"/>
      <c r="Q487" s="15"/>
      <c r="R487" s="15"/>
    </row>
    <row r="488" spans="2:18" x14ac:dyDescent="0.25">
      <c r="B488" s="5">
        <v>271.24</v>
      </c>
      <c r="C488" s="2" t="s">
        <v>131</v>
      </c>
      <c r="D488" s="6">
        <v>670462</v>
      </c>
      <c r="E488" s="6">
        <v>670462</v>
      </c>
      <c r="F488" s="6">
        <v>0</v>
      </c>
      <c r="G488" s="1"/>
      <c r="H488" s="6"/>
      <c r="I488" s="6"/>
      <c r="J488" s="6"/>
      <c r="K488" s="6"/>
      <c r="L488" s="6"/>
      <c r="M488" s="6"/>
      <c r="N488" s="6"/>
      <c r="O488" s="6"/>
      <c r="P488" s="15"/>
      <c r="Q488" s="15"/>
      <c r="R488" s="15"/>
    </row>
    <row r="489" spans="2:18" x14ac:dyDescent="0.25">
      <c r="B489" s="5">
        <v>271.25</v>
      </c>
      <c r="C489" s="2" t="s">
        <v>132</v>
      </c>
      <c r="D489" s="6">
        <v>157959</v>
      </c>
      <c r="E489" s="6">
        <v>157959</v>
      </c>
      <c r="F489" s="6">
        <v>0</v>
      </c>
      <c r="G489" s="1"/>
      <c r="H489" s="6"/>
      <c r="I489" s="6"/>
      <c r="J489" s="6"/>
      <c r="K489" s="6"/>
      <c r="L489" s="6"/>
      <c r="M489" s="6"/>
      <c r="N489" s="6"/>
      <c r="O489" s="6"/>
      <c r="P489" s="15"/>
      <c r="Q489" s="15"/>
      <c r="R489" s="15"/>
    </row>
    <row r="490" spans="2:18" x14ac:dyDescent="0.25">
      <c r="B490" s="5">
        <v>271.26</v>
      </c>
      <c r="C490" s="2" t="s">
        <v>133</v>
      </c>
      <c r="D490" s="6">
        <v>605152</v>
      </c>
      <c r="E490" s="6">
        <v>183528</v>
      </c>
      <c r="F490" s="6">
        <v>421624</v>
      </c>
      <c r="G490" s="1"/>
      <c r="H490" s="6"/>
      <c r="I490" s="6"/>
      <c r="J490" s="6"/>
      <c r="K490" s="6"/>
      <c r="L490" s="6"/>
      <c r="M490" s="6"/>
      <c r="N490" s="6"/>
      <c r="O490" s="6"/>
      <c r="P490" s="15"/>
      <c r="Q490" s="15"/>
      <c r="R490" s="15"/>
    </row>
    <row r="491" spans="2:18" x14ac:dyDescent="0.25">
      <c r="B491" s="5">
        <v>271.27</v>
      </c>
      <c r="C491" s="2" t="s">
        <v>134</v>
      </c>
      <c r="D491" s="6">
        <v>0</v>
      </c>
      <c r="E491" s="6">
        <v>0</v>
      </c>
      <c r="F491" s="6">
        <v>0</v>
      </c>
      <c r="G491" s="1"/>
      <c r="H491" s="6"/>
      <c r="I491" s="6"/>
      <c r="J491" s="6"/>
      <c r="K491" s="6"/>
      <c r="L491" s="6"/>
      <c r="M491" s="6"/>
      <c r="N491" s="6"/>
      <c r="O491" s="6"/>
      <c r="P491" s="15"/>
      <c r="Q491" s="15"/>
      <c r="R491" s="15"/>
    </row>
    <row r="492" spans="2:18" x14ac:dyDescent="0.25">
      <c r="B492" s="5">
        <v>271.33</v>
      </c>
      <c r="C492" s="2" t="s">
        <v>135</v>
      </c>
      <c r="D492" s="6">
        <v>0</v>
      </c>
      <c r="E492" s="6">
        <v>0</v>
      </c>
      <c r="F492" s="6">
        <v>0</v>
      </c>
      <c r="G492" s="1"/>
      <c r="H492" s="6"/>
      <c r="I492" s="6"/>
      <c r="J492" s="6"/>
      <c r="K492" s="6"/>
      <c r="L492" s="6"/>
      <c r="M492" s="6"/>
      <c r="N492" s="6"/>
      <c r="O492" s="6"/>
      <c r="P492" s="15"/>
      <c r="Q492" s="15"/>
      <c r="R492" s="15"/>
    </row>
    <row r="493" spans="2:18" x14ac:dyDescent="0.25">
      <c r="B493" s="5">
        <v>272</v>
      </c>
      <c r="C493" s="2" t="s">
        <v>136</v>
      </c>
      <c r="D493" s="6">
        <v>-128274387</v>
      </c>
      <c r="E493" s="6">
        <v>-104720775</v>
      </c>
      <c r="F493" s="6">
        <v>-23537502</v>
      </c>
      <c r="G493" s="1"/>
      <c r="H493" s="6"/>
      <c r="I493" s="6"/>
      <c r="J493" s="6"/>
      <c r="K493" s="6"/>
      <c r="L493" s="6"/>
      <c r="M493" s="6"/>
      <c r="N493" s="6"/>
      <c r="O493" s="6"/>
      <c r="P493" s="15"/>
      <c r="Q493" s="15"/>
      <c r="R493" s="15"/>
    </row>
    <row r="494" spans="2:18" x14ac:dyDescent="0.25">
      <c r="B494" s="5">
        <v>1701</v>
      </c>
      <c r="C494" s="24" t="s">
        <v>2</v>
      </c>
      <c r="D494" s="6">
        <v>0</v>
      </c>
      <c r="E494" s="6">
        <v>1019338</v>
      </c>
      <c r="F494" s="6">
        <v>75077</v>
      </c>
      <c r="G494" s="1"/>
      <c r="H494" s="6"/>
      <c r="I494" s="6"/>
      <c r="J494" s="6"/>
      <c r="K494" s="6"/>
      <c r="L494" s="6"/>
      <c r="M494" s="6"/>
      <c r="N494" s="6"/>
      <c r="O494" s="6"/>
      <c r="P494" s="15"/>
      <c r="Q494" s="15"/>
      <c r="R494" s="15"/>
    </row>
    <row r="496" spans="2:18" x14ac:dyDescent="0.25">
      <c r="B496" s="1"/>
      <c r="C496" s="2" t="s">
        <v>137</v>
      </c>
      <c r="D496" s="6">
        <v>343057086</v>
      </c>
      <c r="E496" s="6">
        <v>328679836</v>
      </c>
      <c r="F496" s="6">
        <v>14377250</v>
      </c>
      <c r="G496" s="1"/>
      <c r="H496" s="6"/>
      <c r="I496" s="6"/>
      <c r="J496" s="6"/>
      <c r="K496" s="6"/>
      <c r="L496" s="6"/>
      <c r="M496" s="6"/>
      <c r="N496" s="6"/>
      <c r="O496" s="6"/>
      <c r="P496" s="1"/>
      <c r="Q496" s="1"/>
      <c r="R496" s="1"/>
    </row>
    <row r="497" spans="1:15" x14ac:dyDescent="0.25">
      <c r="A497" s="1"/>
      <c r="B497" s="1"/>
      <c r="C497" s="2" t="s">
        <v>107</v>
      </c>
      <c r="D497" s="6">
        <v>315776889</v>
      </c>
      <c r="E497" s="6">
        <v>328679836</v>
      </c>
      <c r="F497" s="6">
        <v>107818683</v>
      </c>
      <c r="G497" s="1"/>
      <c r="H497" s="6"/>
      <c r="I497" s="6"/>
      <c r="J497" s="6"/>
      <c r="K497" s="6"/>
      <c r="L497" s="6"/>
      <c r="M497" s="6"/>
      <c r="N497" s="6"/>
      <c r="O497" s="6"/>
    </row>
    <row r="498" spans="1:15" x14ac:dyDescent="0.25">
      <c r="A498" s="1"/>
      <c r="B498" s="1"/>
      <c r="C498" s="1"/>
      <c r="D498" s="6">
        <v>27280197</v>
      </c>
      <c r="E498" s="6">
        <v>0</v>
      </c>
      <c r="F498" s="6">
        <v>-93441433</v>
      </c>
      <c r="G498" s="1"/>
      <c r="H498" s="6"/>
      <c r="I498" s="6"/>
      <c r="J498" s="6"/>
      <c r="K498" s="6"/>
      <c r="L498" s="6"/>
      <c r="M498" s="6"/>
      <c r="N498" s="6"/>
      <c r="O498" s="6"/>
    </row>
    <row r="503" spans="1:15" x14ac:dyDescent="0.25">
      <c r="A503" s="4" t="s">
        <v>142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26.25" x14ac:dyDescent="0.25">
      <c r="A504" s="1"/>
      <c r="B504" s="1"/>
      <c r="C504" s="1"/>
      <c r="D504" s="3" t="s">
        <v>4</v>
      </c>
      <c r="E504" s="3" t="s">
        <v>5</v>
      </c>
      <c r="F504" s="11" t="s">
        <v>6</v>
      </c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13">
        <v>0</v>
      </c>
      <c r="B505" s="13" t="s">
        <v>13</v>
      </c>
      <c r="C505" s="13" t="s">
        <v>14</v>
      </c>
      <c r="D505" s="14" t="s">
        <v>15</v>
      </c>
      <c r="E505" s="21" t="s">
        <v>16</v>
      </c>
      <c r="F505" s="21" t="s">
        <v>17</v>
      </c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5"/>
      <c r="C506" s="4" t="s">
        <v>22</v>
      </c>
      <c r="D506" s="22"/>
      <c r="E506" s="22"/>
      <c r="F506" s="22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5">
        <v>301</v>
      </c>
      <c r="C507" s="17" t="s">
        <v>23</v>
      </c>
      <c r="D507" s="6">
        <v>474662</v>
      </c>
      <c r="E507" s="6">
        <v>201420</v>
      </c>
      <c r="F507" s="6">
        <v>84079</v>
      </c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5">
        <v>302</v>
      </c>
      <c r="C508" s="18" t="s">
        <v>24</v>
      </c>
      <c r="D508" s="6">
        <v>49260</v>
      </c>
      <c r="E508" s="6">
        <v>43698</v>
      </c>
      <c r="F508" s="6">
        <v>5562</v>
      </c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5">
        <v>303</v>
      </c>
      <c r="C509" s="18" t="s">
        <v>25</v>
      </c>
      <c r="D509" s="6">
        <v>2243099</v>
      </c>
      <c r="E509" s="6">
        <v>1385812</v>
      </c>
      <c r="F509" s="6">
        <v>0</v>
      </c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5"/>
      <c r="C510" s="4" t="s">
        <v>26</v>
      </c>
      <c r="D510" s="22"/>
      <c r="E510" s="22"/>
      <c r="F510" s="22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5">
        <v>310</v>
      </c>
      <c r="C511" s="18" t="s">
        <v>27</v>
      </c>
      <c r="D511" s="6">
        <v>15115285</v>
      </c>
      <c r="E511" s="6">
        <v>15115285</v>
      </c>
      <c r="F511" s="6">
        <v>0</v>
      </c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5">
        <v>311</v>
      </c>
      <c r="C512" s="18" t="s">
        <v>28</v>
      </c>
      <c r="D512" s="6">
        <v>51059536</v>
      </c>
      <c r="E512" s="6">
        <v>51059536</v>
      </c>
      <c r="F512" s="6">
        <v>0</v>
      </c>
      <c r="G512" s="1"/>
      <c r="H512" s="1"/>
      <c r="I512" s="1"/>
      <c r="J512" s="1"/>
      <c r="K512" s="1"/>
      <c r="L512" s="1"/>
      <c r="M512" s="1"/>
      <c r="N512" s="1"/>
      <c r="O512" s="1"/>
    </row>
    <row r="513" spans="2:6" x14ac:dyDescent="0.25">
      <c r="B513" s="5">
        <v>312</v>
      </c>
      <c r="C513" s="18" t="s">
        <v>29</v>
      </c>
      <c r="D513" s="6">
        <v>7778249</v>
      </c>
      <c r="E513" s="6">
        <v>7778249</v>
      </c>
      <c r="F513" s="6">
        <v>0</v>
      </c>
    </row>
    <row r="514" spans="2:6" x14ac:dyDescent="0.25">
      <c r="B514" s="5">
        <v>313</v>
      </c>
      <c r="C514" s="18" t="s">
        <v>30</v>
      </c>
      <c r="D514" s="6">
        <v>30227802</v>
      </c>
      <c r="E514" s="6">
        <v>30227802</v>
      </c>
      <c r="F514" s="6">
        <v>0</v>
      </c>
    </row>
    <row r="515" spans="2:6" x14ac:dyDescent="0.25">
      <c r="B515" s="5">
        <v>314</v>
      </c>
      <c r="C515" s="18" t="s">
        <v>31</v>
      </c>
      <c r="D515" s="6">
        <v>13635059</v>
      </c>
      <c r="E515" s="6">
        <v>13635059</v>
      </c>
      <c r="F515" s="6">
        <v>0</v>
      </c>
    </row>
    <row r="516" spans="2:6" x14ac:dyDescent="0.25">
      <c r="B516" s="5">
        <v>315</v>
      </c>
      <c r="C516" s="18" t="s">
        <v>32</v>
      </c>
      <c r="D516" s="6">
        <v>1804</v>
      </c>
      <c r="E516" s="6">
        <v>1804</v>
      </c>
      <c r="F516" s="6">
        <v>0</v>
      </c>
    </row>
    <row r="517" spans="2:6" x14ac:dyDescent="0.25">
      <c r="B517" s="5">
        <v>316</v>
      </c>
      <c r="C517" s="18" t="s">
        <v>33</v>
      </c>
      <c r="D517" s="6">
        <v>22640158</v>
      </c>
      <c r="E517" s="6">
        <v>22640158</v>
      </c>
      <c r="F517" s="6">
        <v>0</v>
      </c>
    </row>
    <row r="518" spans="2:6" x14ac:dyDescent="0.25">
      <c r="B518" s="5">
        <v>317</v>
      </c>
      <c r="C518" s="19" t="s">
        <v>34</v>
      </c>
      <c r="D518" s="6">
        <v>419067</v>
      </c>
      <c r="E518" s="6">
        <v>419067</v>
      </c>
      <c r="F518" s="6">
        <v>0</v>
      </c>
    </row>
    <row r="519" spans="2:6" x14ac:dyDescent="0.25">
      <c r="B519" s="5"/>
      <c r="C519" s="4" t="s">
        <v>35</v>
      </c>
      <c r="D519" s="22"/>
      <c r="E519" s="22"/>
      <c r="F519" s="22"/>
    </row>
    <row r="520" spans="2:6" x14ac:dyDescent="0.25">
      <c r="B520" s="5">
        <v>320</v>
      </c>
      <c r="C520" s="18" t="s">
        <v>36</v>
      </c>
      <c r="D520" s="6">
        <v>519675</v>
      </c>
      <c r="E520" s="6">
        <v>519675</v>
      </c>
      <c r="F520" s="6">
        <v>0</v>
      </c>
    </row>
    <row r="521" spans="2:6" x14ac:dyDescent="0.25">
      <c r="B521" s="5">
        <v>321</v>
      </c>
      <c r="C521" s="18" t="s">
        <v>37</v>
      </c>
      <c r="D521" s="6">
        <v>44560935</v>
      </c>
      <c r="E521" s="6">
        <v>44560935</v>
      </c>
      <c r="F521" s="6">
        <v>0</v>
      </c>
    </row>
    <row r="522" spans="2:6" x14ac:dyDescent="0.25">
      <c r="B522" s="5">
        <v>322</v>
      </c>
      <c r="C522" s="18" t="s">
        <v>38</v>
      </c>
      <c r="D522" s="6">
        <v>0</v>
      </c>
      <c r="E522" s="6">
        <v>0</v>
      </c>
      <c r="F522" s="6">
        <v>0</v>
      </c>
    </row>
    <row r="523" spans="2:6" x14ac:dyDescent="0.25">
      <c r="B523" s="5">
        <v>323</v>
      </c>
      <c r="C523" s="18" t="s">
        <v>39</v>
      </c>
      <c r="D523" s="6">
        <v>19652035</v>
      </c>
      <c r="E523" s="6">
        <v>19652035</v>
      </c>
      <c r="F523" s="6">
        <v>0</v>
      </c>
    </row>
    <row r="524" spans="2:6" x14ac:dyDescent="0.25">
      <c r="B524" s="5">
        <v>324</v>
      </c>
      <c r="C524" s="18" t="s">
        <v>40</v>
      </c>
      <c r="D524" s="6">
        <v>3698272</v>
      </c>
      <c r="E524" s="6">
        <v>3698272</v>
      </c>
      <c r="F524" s="6">
        <v>0</v>
      </c>
    </row>
    <row r="525" spans="2:6" x14ac:dyDescent="0.25">
      <c r="B525" s="5">
        <v>325</v>
      </c>
      <c r="C525" s="18" t="s">
        <v>41</v>
      </c>
      <c r="D525" s="6">
        <v>100100422</v>
      </c>
      <c r="E525" s="6">
        <v>100100422</v>
      </c>
      <c r="F525" s="6">
        <v>0</v>
      </c>
    </row>
    <row r="526" spans="2:6" x14ac:dyDescent="0.25">
      <c r="B526" s="5">
        <v>326</v>
      </c>
      <c r="C526" s="18" t="s">
        <v>42</v>
      </c>
      <c r="D526" s="6">
        <v>2445970</v>
      </c>
      <c r="E526" s="6">
        <v>2445970</v>
      </c>
      <c r="F526" s="6">
        <v>0</v>
      </c>
    </row>
    <row r="527" spans="2:6" x14ac:dyDescent="0.25">
      <c r="B527" s="5">
        <v>327</v>
      </c>
      <c r="C527" s="18" t="s">
        <v>43</v>
      </c>
      <c r="D527" s="6">
        <v>597596</v>
      </c>
      <c r="E527" s="6">
        <v>597596</v>
      </c>
      <c r="F527" s="6">
        <v>0</v>
      </c>
    </row>
    <row r="528" spans="2:6" x14ac:dyDescent="0.25">
      <c r="B528" s="5">
        <v>328</v>
      </c>
      <c r="C528" s="18" t="s">
        <v>44</v>
      </c>
      <c r="D528" s="6">
        <v>20619446</v>
      </c>
      <c r="E528" s="6">
        <v>20619446</v>
      </c>
      <c r="F528" s="6">
        <v>0</v>
      </c>
    </row>
    <row r="529" spans="2:6" x14ac:dyDescent="0.25">
      <c r="B529" s="5"/>
      <c r="C529" s="4" t="s">
        <v>45</v>
      </c>
      <c r="D529" s="22"/>
      <c r="E529" s="22"/>
      <c r="F529" s="22"/>
    </row>
    <row r="530" spans="2:6" x14ac:dyDescent="0.25">
      <c r="B530" s="5">
        <v>330</v>
      </c>
      <c r="C530" s="18" t="s">
        <v>46</v>
      </c>
      <c r="D530" s="6">
        <v>3359621</v>
      </c>
      <c r="E530" s="6">
        <v>3359621</v>
      </c>
      <c r="F530" s="6">
        <v>0</v>
      </c>
    </row>
    <row r="531" spans="2:6" x14ac:dyDescent="0.25">
      <c r="B531" s="5">
        <v>331</v>
      </c>
      <c r="C531" s="18" t="s">
        <v>47</v>
      </c>
      <c r="D531" s="6">
        <v>177552530</v>
      </c>
      <c r="E531" s="6">
        <v>177552530</v>
      </c>
      <c r="F531" s="6">
        <v>0</v>
      </c>
    </row>
    <row r="532" spans="2:6" x14ac:dyDescent="0.25">
      <c r="B532" s="5">
        <v>332</v>
      </c>
      <c r="C532" s="18" t="s">
        <v>48</v>
      </c>
      <c r="D532" s="6">
        <v>276199753</v>
      </c>
      <c r="E532" s="6">
        <v>268140853</v>
      </c>
      <c r="F532" s="6">
        <v>0</v>
      </c>
    </row>
    <row r="533" spans="2:6" x14ac:dyDescent="0.25">
      <c r="B533" s="5">
        <v>333</v>
      </c>
      <c r="C533" s="18" t="s">
        <v>49</v>
      </c>
      <c r="D533" s="6">
        <v>1473221</v>
      </c>
      <c r="E533" s="6">
        <v>1473221</v>
      </c>
      <c r="F533" s="6">
        <v>0</v>
      </c>
    </row>
    <row r="534" spans="2:6" x14ac:dyDescent="0.25">
      <c r="B534" s="5"/>
      <c r="C534" s="4" t="s">
        <v>50</v>
      </c>
      <c r="D534" s="22"/>
      <c r="E534" s="22"/>
      <c r="F534" s="22"/>
    </row>
    <row r="535" spans="2:6" x14ac:dyDescent="0.25">
      <c r="B535" s="5">
        <v>340</v>
      </c>
      <c r="C535" s="2" t="s">
        <v>51</v>
      </c>
      <c r="D535" s="6">
        <v>5468791</v>
      </c>
      <c r="E535" s="6">
        <v>5468791</v>
      </c>
      <c r="F535" s="6">
        <v>0</v>
      </c>
    </row>
    <row r="536" spans="2:6" x14ac:dyDescent="0.25">
      <c r="B536" s="5">
        <v>341</v>
      </c>
      <c r="C536" s="2" t="s">
        <v>52</v>
      </c>
      <c r="D536" s="6">
        <v>16993956</v>
      </c>
      <c r="E536" s="6">
        <v>16788433</v>
      </c>
      <c r="F536" s="6">
        <v>0</v>
      </c>
    </row>
    <row r="537" spans="2:6" x14ac:dyDescent="0.25">
      <c r="B537" s="5">
        <v>342</v>
      </c>
      <c r="C537" s="2" t="s">
        <v>53</v>
      </c>
      <c r="D537" s="6">
        <v>64620793</v>
      </c>
      <c r="E537" s="6">
        <v>64616630</v>
      </c>
      <c r="F537" s="6">
        <v>0</v>
      </c>
    </row>
    <row r="538" spans="2:6" x14ac:dyDescent="0.25">
      <c r="B538" s="5">
        <v>342.98</v>
      </c>
      <c r="C538" s="2" t="s">
        <v>54</v>
      </c>
      <c r="D538" s="6">
        <v>217018</v>
      </c>
      <c r="E538" s="6">
        <v>0</v>
      </c>
      <c r="F538" s="6">
        <v>0</v>
      </c>
    </row>
    <row r="539" spans="2:6" x14ac:dyDescent="0.25">
      <c r="B539" s="5">
        <v>343</v>
      </c>
      <c r="C539" s="2" t="s">
        <v>55</v>
      </c>
      <c r="D539" s="6">
        <v>2613861981</v>
      </c>
      <c r="E539" s="6">
        <v>2608057307</v>
      </c>
      <c r="F539" s="6">
        <v>0</v>
      </c>
    </row>
    <row r="540" spans="2:6" x14ac:dyDescent="0.25">
      <c r="B540" s="5">
        <v>344</v>
      </c>
      <c r="C540" s="17" t="s">
        <v>56</v>
      </c>
      <c r="D540" s="6">
        <v>690655</v>
      </c>
      <c r="E540" s="6">
        <v>690655</v>
      </c>
      <c r="F540" s="6">
        <v>0</v>
      </c>
    </row>
    <row r="541" spans="2:6" x14ac:dyDescent="0.25">
      <c r="B541" s="5">
        <v>345</v>
      </c>
      <c r="C541" s="18" t="s">
        <v>57</v>
      </c>
      <c r="D541" s="6">
        <v>384694973</v>
      </c>
      <c r="E541" s="6">
        <v>384694973</v>
      </c>
      <c r="F541" s="6">
        <v>0</v>
      </c>
    </row>
    <row r="542" spans="2:6" x14ac:dyDescent="0.25">
      <c r="B542" s="5">
        <v>346</v>
      </c>
      <c r="C542" s="18" t="s">
        <v>58</v>
      </c>
      <c r="D542" s="6">
        <v>323652829</v>
      </c>
      <c r="E542" s="6">
        <v>323652829</v>
      </c>
      <c r="F542" s="6">
        <v>0</v>
      </c>
    </row>
    <row r="543" spans="2:6" x14ac:dyDescent="0.25">
      <c r="B543" s="5">
        <v>347</v>
      </c>
      <c r="C543" s="18" t="s">
        <v>59</v>
      </c>
      <c r="D543" s="6">
        <v>67184032</v>
      </c>
      <c r="E543" s="6">
        <v>67184032</v>
      </c>
      <c r="F543" s="6">
        <v>0</v>
      </c>
    </row>
    <row r="544" spans="2:6" x14ac:dyDescent="0.25">
      <c r="B544" s="5">
        <v>348</v>
      </c>
      <c r="C544" s="18" t="s">
        <v>60</v>
      </c>
      <c r="D544" s="6">
        <v>147417867</v>
      </c>
      <c r="E544" s="6">
        <v>147417867</v>
      </c>
      <c r="F544" s="6">
        <v>0</v>
      </c>
    </row>
    <row r="545" spans="2:6" x14ac:dyDescent="0.25">
      <c r="B545" s="5">
        <v>349</v>
      </c>
      <c r="C545" s="18" t="s">
        <v>61</v>
      </c>
      <c r="D545" s="6">
        <v>83267</v>
      </c>
      <c r="E545" s="6">
        <v>83267</v>
      </c>
      <c r="F545" s="6">
        <v>0</v>
      </c>
    </row>
    <row r="546" spans="2:6" x14ac:dyDescent="0.25">
      <c r="B546" s="5"/>
      <c r="C546" s="4" t="s">
        <v>62</v>
      </c>
      <c r="D546" s="22"/>
      <c r="E546" s="22"/>
      <c r="F546" s="22"/>
    </row>
    <row r="547" spans="2:6" x14ac:dyDescent="0.25">
      <c r="B547" s="5">
        <v>350</v>
      </c>
      <c r="C547" s="18" t="s">
        <v>27</v>
      </c>
      <c r="D547" s="6">
        <v>155927</v>
      </c>
      <c r="E547" s="6">
        <v>0</v>
      </c>
      <c r="F547" s="6">
        <v>155927</v>
      </c>
    </row>
    <row r="548" spans="2:6" x14ac:dyDescent="0.25">
      <c r="B548" s="5">
        <v>351</v>
      </c>
      <c r="C548" s="18" t="s">
        <v>28</v>
      </c>
      <c r="D548" s="6">
        <v>6192055</v>
      </c>
      <c r="E548" s="6">
        <v>0</v>
      </c>
      <c r="F548" s="6">
        <v>6192055</v>
      </c>
    </row>
    <row r="549" spans="2:6" x14ac:dyDescent="0.25">
      <c r="B549" s="20">
        <v>352</v>
      </c>
      <c r="C549" s="18" t="s">
        <v>63</v>
      </c>
      <c r="D549" s="6">
        <v>0</v>
      </c>
      <c r="E549" s="6">
        <v>0</v>
      </c>
      <c r="F549" s="6">
        <v>0</v>
      </c>
    </row>
    <row r="550" spans="2:6" x14ac:dyDescent="0.25">
      <c r="B550" s="5">
        <v>352.1</v>
      </c>
      <c r="C550" s="18" t="s">
        <v>64</v>
      </c>
      <c r="D550" s="6">
        <v>8597189</v>
      </c>
      <c r="E550" s="6">
        <v>0</v>
      </c>
      <c r="F550" s="6">
        <v>8597189</v>
      </c>
    </row>
    <row r="551" spans="2:6" x14ac:dyDescent="0.25">
      <c r="B551" s="5">
        <v>352.2</v>
      </c>
      <c r="C551" s="18" t="s">
        <v>65</v>
      </c>
      <c r="D551" s="6">
        <v>68447622</v>
      </c>
      <c r="E551" s="6">
        <v>0</v>
      </c>
      <c r="F551" s="6">
        <v>68447622</v>
      </c>
    </row>
    <row r="552" spans="2:6" x14ac:dyDescent="0.25">
      <c r="B552" s="5">
        <v>352.3</v>
      </c>
      <c r="C552" s="18" t="s">
        <v>66</v>
      </c>
      <c r="D552" s="6">
        <v>0</v>
      </c>
      <c r="E552" s="6">
        <v>0</v>
      </c>
      <c r="F552" s="6">
        <v>0</v>
      </c>
    </row>
    <row r="553" spans="2:6" x14ac:dyDescent="0.25">
      <c r="B553" s="5">
        <v>353</v>
      </c>
      <c r="C553" s="19" t="s">
        <v>67</v>
      </c>
      <c r="D553" s="6">
        <v>3867975</v>
      </c>
      <c r="E553" s="6">
        <v>0</v>
      </c>
      <c r="F553" s="6">
        <v>3867975</v>
      </c>
    </row>
    <row r="554" spans="2:6" x14ac:dyDescent="0.25">
      <c r="B554" s="5">
        <v>354</v>
      </c>
      <c r="C554" s="19" t="s">
        <v>68</v>
      </c>
      <c r="D554" s="6">
        <v>582365</v>
      </c>
      <c r="E554" s="6">
        <v>0</v>
      </c>
      <c r="F554" s="6">
        <v>582365</v>
      </c>
    </row>
    <row r="555" spans="2:6" x14ac:dyDescent="0.25">
      <c r="B555" s="5">
        <v>355</v>
      </c>
      <c r="C555" s="19" t="s">
        <v>69</v>
      </c>
      <c r="D555" s="6">
        <v>0</v>
      </c>
      <c r="E555" s="6">
        <v>0</v>
      </c>
      <c r="F555" s="6">
        <v>0</v>
      </c>
    </row>
    <row r="556" spans="2:6" x14ac:dyDescent="0.25">
      <c r="B556" s="5">
        <v>356</v>
      </c>
      <c r="C556" s="19" t="s">
        <v>70</v>
      </c>
      <c r="D556" s="6">
        <v>392952</v>
      </c>
      <c r="E556" s="6">
        <v>0</v>
      </c>
      <c r="F556" s="6">
        <v>392952</v>
      </c>
    </row>
    <row r="557" spans="2:6" x14ac:dyDescent="0.25">
      <c r="B557" s="5"/>
      <c r="C557" s="4" t="s">
        <v>35</v>
      </c>
      <c r="D557" s="22"/>
      <c r="E557" s="22"/>
      <c r="F557" s="22"/>
    </row>
    <row r="558" spans="2:6" x14ac:dyDescent="0.25">
      <c r="B558" s="5">
        <v>360</v>
      </c>
      <c r="C558" s="2" t="s">
        <v>27</v>
      </c>
      <c r="D558" s="6">
        <v>182430</v>
      </c>
      <c r="E558" s="6">
        <v>0</v>
      </c>
      <c r="F558" s="6">
        <v>182430</v>
      </c>
    </row>
    <row r="559" spans="2:6" x14ac:dyDescent="0.25">
      <c r="B559" s="5">
        <v>361</v>
      </c>
      <c r="C559" s="18" t="s">
        <v>28</v>
      </c>
      <c r="D559" s="6">
        <v>5065865</v>
      </c>
      <c r="E559" s="6">
        <v>0</v>
      </c>
      <c r="F559" s="6">
        <v>5065865</v>
      </c>
    </row>
    <row r="560" spans="2:6" x14ac:dyDescent="0.25">
      <c r="B560" s="5">
        <v>362</v>
      </c>
      <c r="C560" s="18" t="s">
        <v>71</v>
      </c>
      <c r="D560" s="6">
        <v>741251</v>
      </c>
      <c r="E560" s="6">
        <v>0</v>
      </c>
      <c r="F560" s="6">
        <v>741251</v>
      </c>
    </row>
    <row r="561" spans="2:6" x14ac:dyDescent="0.25">
      <c r="B561" s="5">
        <v>363</v>
      </c>
      <c r="C561" s="18" t="s">
        <v>41</v>
      </c>
      <c r="D561" s="6">
        <v>9847404</v>
      </c>
      <c r="E561" s="6">
        <v>0</v>
      </c>
      <c r="F561" s="6">
        <v>9847404</v>
      </c>
    </row>
    <row r="562" spans="2:6" x14ac:dyDescent="0.25">
      <c r="B562" s="5">
        <v>364</v>
      </c>
      <c r="C562" s="18" t="s">
        <v>42</v>
      </c>
      <c r="D562" s="6">
        <v>0</v>
      </c>
      <c r="E562" s="6">
        <v>0</v>
      </c>
      <c r="F562" s="6">
        <v>0</v>
      </c>
    </row>
    <row r="563" spans="2:6" x14ac:dyDescent="0.25">
      <c r="B563" s="5">
        <v>365</v>
      </c>
      <c r="C563" s="18" t="s">
        <v>44</v>
      </c>
      <c r="D563" s="6">
        <v>1542367</v>
      </c>
      <c r="E563" s="6">
        <v>0</v>
      </c>
      <c r="F563" s="6">
        <v>1542367</v>
      </c>
    </row>
    <row r="564" spans="2:6" x14ac:dyDescent="0.25">
      <c r="B564" s="5"/>
      <c r="C564" s="4" t="s">
        <v>72</v>
      </c>
      <c r="D564" s="22"/>
      <c r="E564" s="22"/>
      <c r="F564" s="22"/>
    </row>
    <row r="565" spans="2:6" x14ac:dyDescent="0.25">
      <c r="B565" s="5">
        <v>370</v>
      </c>
      <c r="C565" s="2" t="s">
        <v>27</v>
      </c>
      <c r="D565" s="6">
        <v>1078562</v>
      </c>
      <c r="E565" s="6">
        <v>0</v>
      </c>
      <c r="F565" s="6">
        <v>1078562</v>
      </c>
    </row>
    <row r="566" spans="2:6" x14ac:dyDescent="0.25">
      <c r="B566" s="5">
        <v>370.1</v>
      </c>
      <c r="C566" s="2" t="s">
        <v>73</v>
      </c>
      <c r="D566" s="6">
        <v>0</v>
      </c>
      <c r="E566" s="6">
        <v>0</v>
      </c>
      <c r="F566" s="6">
        <v>0</v>
      </c>
    </row>
    <row r="567" spans="2:6" x14ac:dyDescent="0.25">
      <c r="B567" s="5">
        <v>370.2</v>
      </c>
      <c r="C567" s="2" t="s">
        <v>74</v>
      </c>
      <c r="D567" s="6">
        <v>0</v>
      </c>
      <c r="E567" s="6">
        <v>0</v>
      </c>
      <c r="F567" s="6">
        <v>0</v>
      </c>
    </row>
    <row r="568" spans="2:6" x14ac:dyDescent="0.25">
      <c r="B568" s="5">
        <v>371</v>
      </c>
      <c r="C568" s="18" t="s">
        <v>28</v>
      </c>
      <c r="D568" s="6">
        <v>14033202</v>
      </c>
      <c r="E568" s="6">
        <v>0</v>
      </c>
      <c r="F568" s="6">
        <v>14033202</v>
      </c>
    </row>
    <row r="569" spans="2:6" x14ac:dyDescent="0.25">
      <c r="B569" s="5">
        <v>372</v>
      </c>
      <c r="C569" s="18" t="s">
        <v>75</v>
      </c>
      <c r="D569" s="6">
        <v>30564080</v>
      </c>
      <c r="E569" s="6">
        <v>0</v>
      </c>
      <c r="F569" s="6">
        <v>30564080</v>
      </c>
    </row>
    <row r="570" spans="2:6" x14ac:dyDescent="0.25">
      <c r="B570" s="5">
        <v>373</v>
      </c>
      <c r="C570" s="18" t="s">
        <v>76</v>
      </c>
      <c r="D570" s="6">
        <v>14209355</v>
      </c>
      <c r="E570" s="6">
        <v>0</v>
      </c>
      <c r="F570" s="6">
        <v>14209355</v>
      </c>
    </row>
    <row r="571" spans="2:6" x14ac:dyDescent="0.25">
      <c r="B571" s="5">
        <v>374</v>
      </c>
      <c r="C571" s="18" t="s">
        <v>77</v>
      </c>
      <c r="D571" s="6">
        <v>527127</v>
      </c>
      <c r="E571" s="6">
        <v>0</v>
      </c>
      <c r="F571" s="6">
        <v>527127</v>
      </c>
    </row>
    <row r="572" spans="2:6" x14ac:dyDescent="0.25">
      <c r="B572" s="5">
        <v>375</v>
      </c>
      <c r="C572" s="18" t="s">
        <v>78</v>
      </c>
      <c r="D572" s="6">
        <v>0</v>
      </c>
      <c r="E572" s="6">
        <v>0</v>
      </c>
      <c r="F572" s="6">
        <v>0</v>
      </c>
    </row>
    <row r="573" spans="2:6" x14ac:dyDescent="0.25">
      <c r="B573" s="5"/>
      <c r="C573" s="4" t="s">
        <v>79</v>
      </c>
      <c r="D573" s="22"/>
      <c r="E573" s="22"/>
      <c r="F573" s="22"/>
    </row>
    <row r="574" spans="2:6" x14ac:dyDescent="0.25">
      <c r="B574" s="5">
        <v>389</v>
      </c>
      <c r="C574" s="18" t="s">
        <v>80</v>
      </c>
      <c r="D574" s="6">
        <v>1085044</v>
      </c>
      <c r="E574" s="6">
        <v>685765</v>
      </c>
      <c r="F574" s="6">
        <v>399279</v>
      </c>
    </row>
    <row r="575" spans="2:6" x14ac:dyDescent="0.25">
      <c r="B575" s="5">
        <v>390</v>
      </c>
      <c r="C575" s="17" t="s">
        <v>81</v>
      </c>
      <c r="D575" s="6">
        <v>52339992</v>
      </c>
      <c r="E575" s="6">
        <v>49835570</v>
      </c>
      <c r="F575" s="6">
        <v>2037367</v>
      </c>
    </row>
    <row r="576" spans="2:6" x14ac:dyDescent="0.25">
      <c r="B576" s="5">
        <v>390.1</v>
      </c>
      <c r="C576" s="18" t="s">
        <v>82</v>
      </c>
      <c r="D576" s="6">
        <v>15607951</v>
      </c>
      <c r="E576" s="6">
        <v>15580251</v>
      </c>
      <c r="F576" s="6">
        <v>0</v>
      </c>
    </row>
    <row r="577" spans="2:6" x14ac:dyDescent="0.25">
      <c r="B577" s="5">
        <v>390.2</v>
      </c>
      <c r="C577" s="18" t="s">
        <v>83</v>
      </c>
      <c r="D577" s="6">
        <v>1923449</v>
      </c>
      <c r="E577" s="6">
        <v>1923449</v>
      </c>
      <c r="F577" s="6">
        <v>0</v>
      </c>
    </row>
    <row r="578" spans="2:6" x14ac:dyDescent="0.25">
      <c r="B578" s="5">
        <v>390.3</v>
      </c>
      <c r="C578" s="18" t="s">
        <v>84</v>
      </c>
      <c r="D578" s="6">
        <v>4761852</v>
      </c>
      <c r="E578" s="6">
        <v>4761852</v>
      </c>
      <c r="F578" s="6">
        <v>0</v>
      </c>
    </row>
    <row r="579" spans="2:6" x14ac:dyDescent="0.25">
      <c r="B579" s="5">
        <v>390.9</v>
      </c>
      <c r="C579" s="18" t="s">
        <v>85</v>
      </c>
      <c r="D579" s="6">
        <v>233857</v>
      </c>
      <c r="E579" s="6">
        <v>18989</v>
      </c>
      <c r="F579" s="6">
        <v>80937</v>
      </c>
    </row>
    <row r="580" spans="2:6" x14ac:dyDescent="0.25">
      <c r="B580" s="5">
        <v>391</v>
      </c>
      <c r="C580" s="18" t="s">
        <v>86</v>
      </c>
      <c r="D580" s="6">
        <v>3275507</v>
      </c>
      <c r="E580" s="6">
        <v>2509368</v>
      </c>
      <c r="F580" s="6">
        <v>104599</v>
      </c>
    </row>
    <row r="581" spans="2:6" x14ac:dyDescent="0.25">
      <c r="B581" s="5">
        <v>391.1</v>
      </c>
      <c r="C581" s="18" t="s">
        <v>87</v>
      </c>
      <c r="D581" s="6">
        <v>12181500</v>
      </c>
      <c r="E581" s="6">
        <v>4257769</v>
      </c>
      <c r="F581" s="6">
        <v>168698</v>
      </c>
    </row>
    <row r="582" spans="2:6" x14ac:dyDescent="0.25">
      <c r="B582" s="5">
        <v>391.2</v>
      </c>
      <c r="C582" s="18" t="s">
        <v>88</v>
      </c>
      <c r="D582" s="6">
        <v>3151674</v>
      </c>
      <c r="E582" s="6">
        <v>0</v>
      </c>
      <c r="F582" s="6">
        <v>0</v>
      </c>
    </row>
    <row r="583" spans="2:6" x14ac:dyDescent="0.25">
      <c r="B583" s="5">
        <v>391.25</v>
      </c>
      <c r="C583" s="18" t="s">
        <v>89</v>
      </c>
      <c r="D583" s="6">
        <v>96622494</v>
      </c>
      <c r="E583" s="6">
        <v>1163425</v>
      </c>
      <c r="F583" s="6">
        <v>46872</v>
      </c>
    </row>
    <row r="584" spans="2:6" x14ac:dyDescent="0.25">
      <c r="B584" s="5">
        <v>391.26</v>
      </c>
      <c r="C584" s="18" t="s">
        <v>90</v>
      </c>
      <c r="D584" s="6">
        <v>0</v>
      </c>
      <c r="E584" s="6">
        <v>0</v>
      </c>
      <c r="F584" s="6">
        <v>0</v>
      </c>
    </row>
    <row r="585" spans="2:6" x14ac:dyDescent="0.25">
      <c r="B585" s="5">
        <v>391.3</v>
      </c>
      <c r="C585" s="18" t="s">
        <v>91</v>
      </c>
      <c r="D585" s="6">
        <v>1106970</v>
      </c>
      <c r="E585" s="6">
        <v>32906</v>
      </c>
      <c r="F585" s="6">
        <v>0</v>
      </c>
    </row>
    <row r="586" spans="2:6" x14ac:dyDescent="0.25">
      <c r="B586" s="5">
        <v>391.4</v>
      </c>
      <c r="C586" s="18" t="s">
        <v>92</v>
      </c>
      <c r="D586" s="6">
        <v>46360756</v>
      </c>
      <c r="E586" s="6">
        <v>0</v>
      </c>
      <c r="F586" s="6">
        <v>0</v>
      </c>
    </row>
    <row r="587" spans="2:6" x14ac:dyDescent="0.25">
      <c r="B587" s="5">
        <v>392</v>
      </c>
      <c r="C587" s="18" t="s">
        <v>93</v>
      </c>
      <c r="D587" s="6">
        <v>2715901</v>
      </c>
      <c r="E587" s="6">
        <v>0</v>
      </c>
      <c r="F587" s="6">
        <v>2715901</v>
      </c>
    </row>
    <row r="588" spans="2:6" x14ac:dyDescent="0.25">
      <c r="B588" s="5">
        <v>392.1</v>
      </c>
      <c r="C588" s="18" t="s">
        <v>94</v>
      </c>
      <c r="D588" s="6">
        <v>27828429</v>
      </c>
      <c r="E588" s="6">
        <v>25635815</v>
      </c>
      <c r="F588" s="6">
        <v>0</v>
      </c>
    </row>
    <row r="589" spans="2:6" x14ac:dyDescent="0.25">
      <c r="B589" s="5">
        <v>392.2</v>
      </c>
      <c r="C589" s="18" t="s">
        <v>95</v>
      </c>
      <c r="D589" s="6">
        <v>28652247</v>
      </c>
      <c r="E589" s="6">
        <v>27159738</v>
      </c>
      <c r="F589" s="6">
        <v>0</v>
      </c>
    </row>
    <row r="590" spans="2:6" x14ac:dyDescent="0.25">
      <c r="B590" s="5">
        <v>392.3</v>
      </c>
      <c r="C590" s="18" t="s">
        <v>96</v>
      </c>
      <c r="D590" s="6">
        <v>31429094</v>
      </c>
      <c r="E590" s="6">
        <v>1039333</v>
      </c>
      <c r="F590" s="6">
        <v>0</v>
      </c>
    </row>
    <row r="591" spans="2:6" x14ac:dyDescent="0.25">
      <c r="B591" s="5">
        <v>392.4</v>
      </c>
      <c r="C591" s="18" t="s">
        <v>97</v>
      </c>
      <c r="D591" s="6">
        <v>19546812</v>
      </c>
      <c r="E591" s="6">
        <v>16362763</v>
      </c>
      <c r="F591" s="6">
        <v>0</v>
      </c>
    </row>
    <row r="592" spans="2:6" x14ac:dyDescent="0.25">
      <c r="B592" s="5">
        <v>393</v>
      </c>
      <c r="C592" s="18" t="s">
        <v>98</v>
      </c>
      <c r="D592" s="6">
        <v>821646</v>
      </c>
      <c r="E592" s="6">
        <v>790771</v>
      </c>
      <c r="F592" s="6">
        <v>30875</v>
      </c>
    </row>
    <row r="593" spans="1:6" x14ac:dyDescent="0.25">
      <c r="A593" s="1"/>
      <c r="B593" s="5">
        <v>394</v>
      </c>
      <c r="C593" s="18" t="s">
        <v>99</v>
      </c>
      <c r="D593" s="6">
        <v>18763752</v>
      </c>
      <c r="E593" s="6">
        <v>16780604</v>
      </c>
      <c r="F593" s="6">
        <v>1061614</v>
      </c>
    </row>
    <row r="594" spans="1:6" x14ac:dyDescent="0.25">
      <c r="A594" s="1"/>
      <c r="B594" s="5">
        <v>395</v>
      </c>
      <c r="C594" s="18" t="s">
        <v>100</v>
      </c>
      <c r="D594" s="6">
        <v>2261584</v>
      </c>
      <c r="E594" s="6">
        <v>2119940</v>
      </c>
      <c r="F594" s="6">
        <v>141644</v>
      </c>
    </row>
    <row r="595" spans="1:6" x14ac:dyDescent="0.25">
      <c r="A595" s="1"/>
      <c r="B595" s="5">
        <v>396</v>
      </c>
      <c r="C595" s="18" t="s">
        <v>101</v>
      </c>
      <c r="D595" s="6">
        <v>2756256</v>
      </c>
      <c r="E595" s="6">
        <v>2490830</v>
      </c>
      <c r="F595" s="6">
        <v>265394</v>
      </c>
    </row>
    <row r="596" spans="1:6" x14ac:dyDescent="0.25">
      <c r="A596" s="1"/>
      <c r="B596" s="5">
        <v>397</v>
      </c>
      <c r="C596" s="18" t="s">
        <v>102</v>
      </c>
      <c r="D596" s="6">
        <v>1061847</v>
      </c>
      <c r="E596" s="6">
        <v>0</v>
      </c>
      <c r="F596" s="6">
        <v>990272</v>
      </c>
    </row>
    <row r="597" spans="1:6" x14ac:dyDescent="0.25">
      <c r="A597" s="1"/>
      <c r="B597" s="5">
        <v>397.1</v>
      </c>
      <c r="C597" s="18" t="s">
        <v>103</v>
      </c>
      <c r="D597" s="6">
        <v>16930378</v>
      </c>
      <c r="E597" s="6">
        <v>15890106</v>
      </c>
      <c r="F597" s="6">
        <v>0</v>
      </c>
    </row>
    <row r="598" spans="1:6" x14ac:dyDescent="0.25">
      <c r="A598" s="1"/>
      <c r="B598" s="5">
        <v>397.2</v>
      </c>
      <c r="C598" s="18" t="s">
        <v>104</v>
      </c>
      <c r="D598" s="6">
        <v>141879</v>
      </c>
      <c r="E598" s="6">
        <v>14800</v>
      </c>
      <c r="F598" s="6">
        <v>0</v>
      </c>
    </row>
    <row r="599" spans="1:6" x14ac:dyDescent="0.25">
      <c r="A599" s="1"/>
      <c r="B599" s="5">
        <v>398</v>
      </c>
      <c r="C599" s="18" t="s">
        <v>105</v>
      </c>
      <c r="D599" s="6">
        <v>6672940</v>
      </c>
      <c r="E599" s="6">
        <v>6298691</v>
      </c>
      <c r="F599" s="6">
        <v>263203</v>
      </c>
    </row>
    <row r="600" spans="1:6" x14ac:dyDescent="0.25">
      <c r="A600" s="1"/>
      <c r="B600" s="5">
        <v>399</v>
      </c>
      <c r="C600" s="18" t="s">
        <v>106</v>
      </c>
      <c r="D600" s="6">
        <v>1372604</v>
      </c>
      <c r="E600" s="6">
        <v>839331</v>
      </c>
      <c r="F600" s="6">
        <v>132858</v>
      </c>
    </row>
    <row r="601" spans="1:6" x14ac:dyDescent="0.25">
      <c r="A601" s="1"/>
      <c r="B601" s="5">
        <v>1701</v>
      </c>
      <c r="C601" s="24" t="s">
        <v>2</v>
      </c>
      <c r="D601" s="6">
        <v>0</v>
      </c>
      <c r="E601" s="6">
        <v>195884191</v>
      </c>
      <c r="F601" s="6">
        <v>14427373</v>
      </c>
    </row>
    <row r="602" spans="1:6" x14ac:dyDescent="0.25">
      <c r="A602" s="1"/>
      <c r="B602" s="5"/>
      <c r="C602" s="18"/>
      <c r="D602" s="6"/>
      <c r="E602" s="6"/>
      <c r="F602" s="6"/>
    </row>
    <row r="603" spans="1:6" x14ac:dyDescent="0.25">
      <c r="A603" s="1"/>
      <c r="B603" s="1"/>
      <c r="C603" s="2" t="s">
        <v>4</v>
      </c>
      <c r="D603" s="6">
        <v>4984943762</v>
      </c>
      <c r="E603" s="6">
        <v>4795959507</v>
      </c>
      <c r="F603" s="6">
        <v>188984255</v>
      </c>
    </row>
    <row r="604" spans="1:6" x14ac:dyDescent="0.25">
      <c r="A604" s="1"/>
      <c r="B604" s="1"/>
      <c r="C604" s="2" t="s">
        <v>107</v>
      </c>
      <c r="D604" s="6">
        <v>4984943762</v>
      </c>
      <c r="E604" s="6">
        <v>4795959507</v>
      </c>
      <c r="F604" s="6">
        <v>188984255</v>
      </c>
    </row>
    <row r="605" spans="1:6" x14ac:dyDescent="0.25">
      <c r="A605" s="1"/>
      <c r="B605" s="1"/>
      <c r="C605" s="1"/>
      <c r="D605" s="6">
        <v>0</v>
      </c>
      <c r="E605" s="6">
        <v>0</v>
      </c>
      <c r="F605" s="6">
        <v>0</v>
      </c>
    </row>
    <row r="607" spans="1:6" x14ac:dyDescent="0.25">
      <c r="A607" s="4" t="s">
        <v>143</v>
      </c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3" t="s">
        <v>4</v>
      </c>
      <c r="E608" s="3" t="s">
        <v>5</v>
      </c>
      <c r="F608" s="11" t="s">
        <v>12</v>
      </c>
    </row>
    <row r="609" spans="1:8" x14ac:dyDescent="0.25">
      <c r="A609" s="28"/>
      <c r="B609" s="28" t="s">
        <v>13</v>
      </c>
      <c r="C609" s="28" t="s">
        <v>14</v>
      </c>
      <c r="D609" s="29" t="s">
        <v>15</v>
      </c>
      <c r="E609" s="30" t="s">
        <v>16</v>
      </c>
      <c r="F609" s="30" t="s">
        <v>17</v>
      </c>
      <c r="G609" s="1"/>
      <c r="H609" s="1"/>
    </row>
    <row r="610" spans="1:8" x14ac:dyDescent="0.25">
      <c r="A610" s="1"/>
      <c r="B610" s="5"/>
      <c r="C610" s="4" t="s">
        <v>22</v>
      </c>
      <c r="D610" s="22"/>
      <c r="E610" s="22"/>
      <c r="F610" s="22"/>
      <c r="G610" s="1"/>
      <c r="H610" s="1"/>
    </row>
    <row r="611" spans="1:8" x14ac:dyDescent="0.25">
      <c r="A611" s="1"/>
      <c r="B611" s="5">
        <v>301</v>
      </c>
      <c r="C611" s="17" t="s">
        <v>23</v>
      </c>
      <c r="D611" s="6">
        <v>8487</v>
      </c>
      <c r="E611" s="6">
        <v>6621</v>
      </c>
      <c r="F611" s="6">
        <v>1866</v>
      </c>
      <c r="G611" s="1"/>
      <c r="H611" s="1"/>
    </row>
    <row r="612" spans="1:8" x14ac:dyDescent="0.25">
      <c r="A612" s="1"/>
      <c r="B612" s="5">
        <v>302</v>
      </c>
      <c r="C612" s="18" t="s">
        <v>24</v>
      </c>
      <c r="D612" s="6">
        <v>0</v>
      </c>
      <c r="E612" s="6">
        <v>0</v>
      </c>
      <c r="F612" s="6">
        <v>0</v>
      </c>
      <c r="G612" s="1"/>
      <c r="H612" s="8"/>
    </row>
    <row r="613" spans="1:8" x14ac:dyDescent="0.25">
      <c r="A613" s="1"/>
      <c r="B613" s="5">
        <v>303</v>
      </c>
      <c r="C613" s="18" t="s">
        <v>25</v>
      </c>
      <c r="D613" s="6">
        <v>163631</v>
      </c>
      <c r="E613" s="6">
        <v>265198</v>
      </c>
      <c r="F613" s="6">
        <v>1787</v>
      </c>
      <c r="G613" s="1"/>
      <c r="H613" s="1"/>
    </row>
    <row r="614" spans="1:8" x14ac:dyDescent="0.25">
      <c r="A614" s="1"/>
      <c r="B614" s="5"/>
      <c r="C614" s="4" t="s">
        <v>26</v>
      </c>
      <c r="D614" s="22"/>
      <c r="E614" s="22"/>
      <c r="F614" s="22"/>
      <c r="G614" s="1"/>
      <c r="H614" s="1"/>
    </row>
    <row r="615" spans="1:8" x14ac:dyDescent="0.25">
      <c r="A615" s="1"/>
      <c r="B615" s="5">
        <v>310</v>
      </c>
      <c r="C615" s="18" t="s">
        <v>27</v>
      </c>
      <c r="D615" s="6">
        <v>-1432203</v>
      </c>
      <c r="E615" s="6">
        <v>-1432203</v>
      </c>
      <c r="F615" s="6">
        <v>0</v>
      </c>
      <c r="G615" s="1"/>
      <c r="H615" s="1"/>
    </row>
    <row r="616" spans="1:8" x14ac:dyDescent="0.25">
      <c r="A616" s="1"/>
      <c r="B616" s="5">
        <v>311</v>
      </c>
      <c r="C616" s="18" t="s">
        <v>28</v>
      </c>
      <c r="D616" s="6">
        <v>3514250</v>
      </c>
      <c r="E616" s="6">
        <v>3514249</v>
      </c>
      <c r="F616" s="6">
        <v>0</v>
      </c>
      <c r="G616" s="1"/>
      <c r="H616" s="1"/>
    </row>
    <row r="617" spans="1:8" x14ac:dyDescent="0.25">
      <c r="A617" s="1"/>
      <c r="B617" s="5">
        <v>312</v>
      </c>
      <c r="C617" s="18" t="s">
        <v>29</v>
      </c>
      <c r="D617" s="6">
        <v>-825701</v>
      </c>
      <c r="E617" s="6">
        <v>-825701</v>
      </c>
      <c r="F617" s="6">
        <v>0</v>
      </c>
      <c r="G617" s="1"/>
      <c r="H617" s="1"/>
    </row>
    <row r="618" spans="1:8" x14ac:dyDescent="0.25">
      <c r="A618" s="1"/>
      <c r="B618" s="5">
        <v>313</v>
      </c>
      <c r="C618" s="18" t="s">
        <v>30</v>
      </c>
      <c r="D618" s="6">
        <v>1121945</v>
      </c>
      <c r="E618" s="6">
        <v>1121945</v>
      </c>
      <c r="F618" s="6">
        <v>0</v>
      </c>
      <c r="G618" s="1"/>
      <c r="H618" s="1"/>
    </row>
    <row r="619" spans="1:8" x14ac:dyDescent="0.25">
      <c r="A619" s="1"/>
      <c r="B619" s="5">
        <v>314</v>
      </c>
      <c r="C619" s="18" t="s">
        <v>31</v>
      </c>
      <c r="D619" s="6">
        <v>3577294</v>
      </c>
      <c r="E619" s="6">
        <v>3577294</v>
      </c>
      <c r="F619" s="6">
        <v>0</v>
      </c>
      <c r="G619" s="1"/>
      <c r="H619" s="1"/>
    </row>
    <row r="620" spans="1:8" x14ac:dyDescent="0.25">
      <c r="A620" s="1"/>
      <c r="B620" s="5">
        <v>315</v>
      </c>
      <c r="C620" s="18" t="s">
        <v>32</v>
      </c>
      <c r="D620" s="6">
        <v>684</v>
      </c>
      <c r="E620" s="6">
        <v>684</v>
      </c>
      <c r="F620" s="6">
        <v>0</v>
      </c>
      <c r="G620" s="1"/>
      <c r="H620" s="1"/>
    </row>
    <row r="621" spans="1:8" x14ac:dyDescent="0.25">
      <c r="A621" s="1"/>
      <c r="B621" s="5">
        <v>316</v>
      </c>
      <c r="C621" s="18" t="s">
        <v>33</v>
      </c>
      <c r="D621" s="6">
        <v>11014803</v>
      </c>
      <c r="E621" s="6">
        <v>11014803</v>
      </c>
      <c r="F621" s="6">
        <v>0</v>
      </c>
      <c r="G621" s="1"/>
      <c r="H621" s="1"/>
    </row>
    <row r="622" spans="1:8" x14ac:dyDescent="0.25">
      <c r="A622" s="1"/>
      <c r="B622" s="5">
        <v>317</v>
      </c>
      <c r="C622" s="19" t="s">
        <v>34</v>
      </c>
      <c r="D622" s="6">
        <v>107603</v>
      </c>
      <c r="E622" s="6">
        <v>107603</v>
      </c>
      <c r="F622" s="6">
        <v>0</v>
      </c>
      <c r="G622" s="1"/>
      <c r="H622" s="1"/>
    </row>
    <row r="623" spans="1:8" x14ac:dyDescent="0.25">
      <c r="A623" s="1"/>
      <c r="B623" s="5"/>
      <c r="C623" s="4" t="s">
        <v>35</v>
      </c>
      <c r="D623" s="22"/>
      <c r="E623" s="22"/>
      <c r="F623" s="22"/>
      <c r="G623" s="1"/>
      <c r="H623" s="1"/>
    </row>
    <row r="624" spans="1:8" x14ac:dyDescent="0.25">
      <c r="A624" s="1"/>
      <c r="B624" s="5">
        <v>320</v>
      </c>
      <c r="C624" s="18" t="s">
        <v>36</v>
      </c>
      <c r="D624" s="6">
        <v>0</v>
      </c>
      <c r="E624" s="6">
        <v>0</v>
      </c>
      <c r="F624" s="6">
        <v>0</v>
      </c>
      <c r="G624" s="1"/>
      <c r="H624" s="1"/>
    </row>
    <row r="625" spans="2:6" x14ac:dyDescent="0.25">
      <c r="B625" s="5">
        <v>321</v>
      </c>
      <c r="C625" s="18" t="s">
        <v>37</v>
      </c>
      <c r="D625" s="6">
        <v>16264381</v>
      </c>
      <c r="E625" s="6">
        <v>16264381</v>
      </c>
      <c r="F625" s="6">
        <v>0</v>
      </c>
    </row>
    <row r="626" spans="2:6" x14ac:dyDescent="0.25">
      <c r="B626" s="5">
        <v>322</v>
      </c>
      <c r="C626" s="18" t="s">
        <v>38</v>
      </c>
      <c r="D626" s="6">
        <v>0</v>
      </c>
      <c r="E626" s="6">
        <v>0</v>
      </c>
      <c r="F626" s="6">
        <v>0</v>
      </c>
    </row>
    <row r="627" spans="2:6" x14ac:dyDescent="0.25">
      <c r="B627" s="5">
        <v>323</v>
      </c>
      <c r="C627" s="18" t="s">
        <v>39</v>
      </c>
      <c r="D627" s="6">
        <v>3870916</v>
      </c>
      <c r="E627" s="6">
        <v>3881818</v>
      </c>
      <c r="F627" s="6">
        <v>0</v>
      </c>
    </row>
    <row r="628" spans="2:6" x14ac:dyDescent="0.25">
      <c r="B628" s="5">
        <v>324</v>
      </c>
      <c r="C628" s="18" t="s">
        <v>40</v>
      </c>
      <c r="D628" s="6">
        <v>-404817</v>
      </c>
      <c r="E628" s="6">
        <v>-404817</v>
      </c>
      <c r="F628" s="6">
        <v>0</v>
      </c>
    </row>
    <row r="629" spans="2:6" x14ac:dyDescent="0.25">
      <c r="B629" s="5">
        <v>325</v>
      </c>
      <c r="C629" s="18" t="s">
        <v>41</v>
      </c>
      <c r="D629" s="6">
        <v>29937840</v>
      </c>
      <c r="E629" s="6">
        <v>29937840</v>
      </c>
      <c r="F629" s="6">
        <v>0</v>
      </c>
    </row>
    <row r="630" spans="2:6" x14ac:dyDescent="0.25">
      <c r="B630" s="5">
        <v>326</v>
      </c>
      <c r="C630" s="18" t="s">
        <v>42</v>
      </c>
      <c r="D630" s="6">
        <v>2104130</v>
      </c>
      <c r="E630" s="6">
        <v>2104130</v>
      </c>
      <c r="F630" s="6">
        <v>0</v>
      </c>
    </row>
    <row r="631" spans="2:6" x14ac:dyDescent="0.25">
      <c r="B631" s="5">
        <v>327</v>
      </c>
      <c r="C631" s="18" t="s">
        <v>43</v>
      </c>
      <c r="D631" s="6">
        <v>106172</v>
      </c>
      <c r="E631" s="6">
        <v>106172</v>
      </c>
      <c r="F631" s="6">
        <v>0</v>
      </c>
    </row>
    <row r="632" spans="2:6" x14ac:dyDescent="0.25">
      <c r="B632" s="5">
        <v>328</v>
      </c>
      <c r="C632" s="18" t="s">
        <v>44</v>
      </c>
      <c r="D632" s="6">
        <v>-1838052</v>
      </c>
      <c r="E632" s="6">
        <v>-1838052</v>
      </c>
      <c r="F632" s="6">
        <v>0</v>
      </c>
    </row>
    <row r="633" spans="2:6" x14ac:dyDescent="0.25">
      <c r="B633" s="5"/>
      <c r="C633" s="4" t="s">
        <v>45</v>
      </c>
      <c r="D633" s="22"/>
      <c r="E633" s="22"/>
      <c r="F633" s="22"/>
    </row>
    <row r="634" spans="2:6" x14ac:dyDescent="0.25">
      <c r="B634" s="5">
        <v>330</v>
      </c>
      <c r="C634" s="18" t="s">
        <v>46</v>
      </c>
      <c r="D634" s="6">
        <v>0</v>
      </c>
      <c r="E634" s="6">
        <v>0</v>
      </c>
      <c r="F634" s="6">
        <v>0</v>
      </c>
    </row>
    <row r="635" spans="2:6" x14ac:dyDescent="0.25">
      <c r="B635" s="5">
        <v>331</v>
      </c>
      <c r="C635" s="18" t="s">
        <v>47</v>
      </c>
      <c r="D635" s="6">
        <v>64146820</v>
      </c>
      <c r="E635" s="6">
        <v>64146750</v>
      </c>
      <c r="F635" s="6">
        <v>0</v>
      </c>
    </row>
    <row r="636" spans="2:6" x14ac:dyDescent="0.25">
      <c r="B636" s="5">
        <v>332</v>
      </c>
      <c r="C636" s="18" t="s">
        <v>48</v>
      </c>
      <c r="D636" s="6">
        <v>43651351</v>
      </c>
      <c r="E636" s="6">
        <v>44486203</v>
      </c>
      <c r="F636" s="6">
        <v>0</v>
      </c>
    </row>
    <row r="637" spans="2:6" x14ac:dyDescent="0.25">
      <c r="B637" s="5">
        <v>333</v>
      </c>
      <c r="C637" s="18" t="s">
        <v>49</v>
      </c>
      <c r="D637" s="6">
        <v>881486</v>
      </c>
      <c r="E637" s="6">
        <v>881486</v>
      </c>
      <c r="F637" s="6">
        <v>0</v>
      </c>
    </row>
    <row r="638" spans="2:6" x14ac:dyDescent="0.25">
      <c r="B638" s="5"/>
      <c r="C638" s="4" t="s">
        <v>50</v>
      </c>
      <c r="D638" s="22"/>
      <c r="E638" s="22"/>
      <c r="F638" s="22"/>
    </row>
    <row r="639" spans="2:6" x14ac:dyDescent="0.25">
      <c r="B639" s="5">
        <v>340</v>
      </c>
      <c r="C639" s="2" t="s">
        <v>51</v>
      </c>
      <c r="D639" s="6">
        <v>17</v>
      </c>
      <c r="E639" s="6">
        <v>17</v>
      </c>
      <c r="F639" s="6">
        <v>0</v>
      </c>
    </row>
    <row r="640" spans="2:6" x14ac:dyDescent="0.25">
      <c r="B640" s="5">
        <v>341</v>
      </c>
      <c r="C640" s="2" t="s">
        <v>52</v>
      </c>
      <c r="D640" s="6">
        <v>6659272</v>
      </c>
      <c r="E640" s="6">
        <v>6630411</v>
      </c>
      <c r="F640" s="6">
        <v>0</v>
      </c>
    </row>
    <row r="641" spans="2:6" x14ac:dyDescent="0.25">
      <c r="B641" s="5">
        <v>342</v>
      </c>
      <c r="C641" s="2" t="s">
        <v>53</v>
      </c>
      <c r="D641" s="6">
        <v>20178067</v>
      </c>
      <c r="E641" s="6">
        <v>20200187</v>
      </c>
      <c r="F641" s="6">
        <v>0</v>
      </c>
    </row>
    <row r="642" spans="2:6" x14ac:dyDescent="0.25">
      <c r="B642" s="5">
        <v>342.98</v>
      </c>
      <c r="C642" s="2" t="s">
        <v>54</v>
      </c>
      <c r="D642" s="6">
        <v>-27175</v>
      </c>
      <c r="E642" s="6">
        <v>0</v>
      </c>
      <c r="F642" s="6">
        <v>0</v>
      </c>
    </row>
    <row r="643" spans="2:6" x14ac:dyDescent="0.25">
      <c r="B643" s="5">
        <v>343</v>
      </c>
      <c r="C643" s="2" t="s">
        <v>55</v>
      </c>
      <c r="D643" s="6">
        <v>320578531</v>
      </c>
      <c r="E643" s="6">
        <v>321247806</v>
      </c>
      <c r="F643" s="6">
        <v>0</v>
      </c>
    </row>
    <row r="644" spans="2:6" x14ac:dyDescent="0.25">
      <c r="B644" s="5">
        <v>344</v>
      </c>
      <c r="C644" s="17" t="s">
        <v>56</v>
      </c>
      <c r="D644" s="6">
        <v>243568</v>
      </c>
      <c r="E644" s="6">
        <v>243568</v>
      </c>
      <c r="F644" s="6">
        <v>0</v>
      </c>
    </row>
    <row r="645" spans="2:6" x14ac:dyDescent="0.25">
      <c r="B645" s="5">
        <v>345</v>
      </c>
      <c r="C645" s="18" t="s">
        <v>57</v>
      </c>
      <c r="D645" s="6">
        <v>14641869</v>
      </c>
      <c r="E645" s="6">
        <v>14641869</v>
      </c>
      <c r="F645" s="6">
        <v>0</v>
      </c>
    </row>
    <row r="646" spans="2:6" x14ac:dyDescent="0.25">
      <c r="B646" s="5">
        <v>346</v>
      </c>
      <c r="C646" s="18" t="s">
        <v>58</v>
      </c>
      <c r="D646" s="6">
        <v>-30754278</v>
      </c>
      <c r="E646" s="6">
        <v>-30753913</v>
      </c>
      <c r="F646" s="6">
        <v>0</v>
      </c>
    </row>
    <row r="647" spans="2:6" x14ac:dyDescent="0.25">
      <c r="B647" s="5">
        <v>347</v>
      </c>
      <c r="C647" s="18" t="s">
        <v>59</v>
      </c>
      <c r="D647" s="6">
        <v>20402166</v>
      </c>
      <c r="E647" s="6">
        <v>20402166</v>
      </c>
      <c r="F647" s="6">
        <v>0</v>
      </c>
    </row>
    <row r="648" spans="2:6" x14ac:dyDescent="0.25">
      <c r="B648" s="5">
        <v>348</v>
      </c>
      <c r="C648" s="18" t="s">
        <v>60</v>
      </c>
      <c r="D648" s="6">
        <v>22141033</v>
      </c>
      <c r="E648" s="6">
        <v>22140955</v>
      </c>
      <c r="F648" s="6">
        <v>0</v>
      </c>
    </row>
    <row r="649" spans="2:6" x14ac:dyDescent="0.25">
      <c r="B649" s="5">
        <v>349</v>
      </c>
      <c r="C649" s="18" t="s">
        <v>61</v>
      </c>
      <c r="D649" s="6">
        <v>24645</v>
      </c>
      <c r="E649" s="6">
        <v>24645</v>
      </c>
      <c r="F649" s="6">
        <v>0</v>
      </c>
    </row>
    <row r="650" spans="2:6" x14ac:dyDescent="0.25">
      <c r="B650" s="5"/>
      <c r="C650" s="4" t="s">
        <v>62</v>
      </c>
      <c r="D650" s="22"/>
      <c r="E650" s="22"/>
      <c r="F650" s="22"/>
    </row>
    <row r="651" spans="2:6" x14ac:dyDescent="0.25">
      <c r="B651" s="5">
        <v>350</v>
      </c>
      <c r="C651" s="18" t="s">
        <v>27</v>
      </c>
      <c r="D651" s="6">
        <v>-6374</v>
      </c>
      <c r="E651" s="6">
        <v>0</v>
      </c>
      <c r="F651" s="6">
        <v>-6374</v>
      </c>
    </row>
    <row r="652" spans="2:6" x14ac:dyDescent="0.25">
      <c r="B652" s="5">
        <v>351</v>
      </c>
      <c r="C652" s="18" t="s">
        <v>28</v>
      </c>
      <c r="D652" s="6">
        <v>1714336</v>
      </c>
      <c r="E652" s="6">
        <v>0</v>
      </c>
      <c r="F652" s="6">
        <v>1714336</v>
      </c>
    </row>
    <row r="653" spans="2:6" x14ac:dyDescent="0.25">
      <c r="B653" s="20">
        <v>352</v>
      </c>
      <c r="C653" s="18" t="s">
        <v>63</v>
      </c>
      <c r="D653" s="6">
        <v>0</v>
      </c>
      <c r="E653" s="6">
        <v>0</v>
      </c>
      <c r="F653" s="6">
        <v>0</v>
      </c>
    </row>
    <row r="654" spans="2:6" x14ac:dyDescent="0.25">
      <c r="B654" s="5">
        <v>352.1</v>
      </c>
      <c r="C654" s="18" t="s">
        <v>64</v>
      </c>
      <c r="D654" s="6">
        <v>3204149</v>
      </c>
      <c r="E654" s="6">
        <v>0</v>
      </c>
      <c r="F654" s="6">
        <v>3204149</v>
      </c>
    </row>
    <row r="655" spans="2:6" x14ac:dyDescent="0.25">
      <c r="B655" s="5">
        <v>352.2</v>
      </c>
      <c r="C655" s="18" t="s">
        <v>65</v>
      </c>
      <c r="D655" s="6">
        <v>17294206</v>
      </c>
      <c r="E655" s="6">
        <v>0</v>
      </c>
      <c r="F655" s="6">
        <v>17294206</v>
      </c>
    </row>
    <row r="656" spans="2:6" x14ac:dyDescent="0.25">
      <c r="B656" s="5">
        <v>352.3</v>
      </c>
      <c r="C656" s="18" t="s">
        <v>66</v>
      </c>
      <c r="D656" s="6">
        <v>0</v>
      </c>
      <c r="E656" s="6">
        <v>0</v>
      </c>
      <c r="F656" s="6">
        <v>0</v>
      </c>
    </row>
    <row r="657" spans="2:6" x14ac:dyDescent="0.25">
      <c r="B657" s="5">
        <v>353</v>
      </c>
      <c r="C657" s="19" t="s">
        <v>67</v>
      </c>
      <c r="D657" s="6">
        <v>662758</v>
      </c>
      <c r="E657" s="6">
        <v>0</v>
      </c>
      <c r="F657" s="6">
        <v>662758</v>
      </c>
    </row>
    <row r="658" spans="2:6" x14ac:dyDescent="0.25">
      <c r="B658" s="5">
        <v>354</v>
      </c>
      <c r="C658" s="19" t="s">
        <v>68</v>
      </c>
      <c r="D658" s="6">
        <v>445893</v>
      </c>
      <c r="E658" s="6">
        <v>0</v>
      </c>
      <c r="F658" s="6">
        <v>445893</v>
      </c>
    </row>
    <row r="659" spans="2:6" x14ac:dyDescent="0.25">
      <c r="B659" s="5">
        <v>355</v>
      </c>
      <c r="C659" s="19" t="s">
        <v>69</v>
      </c>
      <c r="D659" s="6">
        <v>0</v>
      </c>
      <c r="E659" s="6">
        <v>0</v>
      </c>
      <c r="F659" s="6">
        <v>0</v>
      </c>
    </row>
    <row r="660" spans="2:6" x14ac:dyDescent="0.25">
      <c r="B660" s="5">
        <v>356</v>
      </c>
      <c r="C660" s="19" t="s">
        <v>70</v>
      </c>
      <c r="D660" s="6">
        <v>45326</v>
      </c>
      <c r="E660" s="6">
        <v>0</v>
      </c>
      <c r="F660" s="6">
        <v>45326</v>
      </c>
    </row>
    <row r="661" spans="2:6" x14ac:dyDescent="0.25">
      <c r="B661" s="5"/>
      <c r="C661" s="4" t="s">
        <v>35</v>
      </c>
      <c r="D661" s="22"/>
      <c r="E661" s="22"/>
      <c r="F661" s="22"/>
    </row>
    <row r="662" spans="2:6" x14ac:dyDescent="0.25">
      <c r="B662" s="5">
        <v>360</v>
      </c>
      <c r="C662" s="2" t="s">
        <v>27</v>
      </c>
      <c r="D662" s="6">
        <v>27</v>
      </c>
      <c r="E662" s="6">
        <v>0</v>
      </c>
      <c r="F662" s="6">
        <v>27</v>
      </c>
    </row>
    <row r="663" spans="2:6" x14ac:dyDescent="0.25">
      <c r="B663" s="5">
        <v>361</v>
      </c>
      <c r="C663" s="18" t="s">
        <v>28</v>
      </c>
      <c r="D663" s="6">
        <v>768772</v>
      </c>
      <c r="E663" s="6">
        <v>0</v>
      </c>
      <c r="F663" s="6">
        <v>768772</v>
      </c>
    </row>
    <row r="664" spans="2:6" x14ac:dyDescent="0.25">
      <c r="B664" s="5">
        <v>362</v>
      </c>
      <c r="C664" s="18" t="s">
        <v>71</v>
      </c>
      <c r="D664" s="6">
        <v>499771</v>
      </c>
      <c r="E664" s="6">
        <v>0</v>
      </c>
      <c r="F664" s="6">
        <v>499771</v>
      </c>
    </row>
    <row r="665" spans="2:6" x14ac:dyDescent="0.25">
      <c r="B665" s="5">
        <v>363</v>
      </c>
      <c r="C665" s="18" t="s">
        <v>41</v>
      </c>
      <c r="D665" s="6">
        <v>2423567</v>
      </c>
      <c r="E665" s="6">
        <v>0</v>
      </c>
      <c r="F665" s="6">
        <v>2423567</v>
      </c>
    </row>
    <row r="666" spans="2:6" x14ac:dyDescent="0.25">
      <c r="B666" s="5">
        <v>364</v>
      </c>
      <c r="C666" s="18" t="s">
        <v>42</v>
      </c>
      <c r="D666" s="6">
        <v>0</v>
      </c>
      <c r="E666" s="6">
        <v>0</v>
      </c>
      <c r="F666" s="6">
        <v>0</v>
      </c>
    </row>
    <row r="667" spans="2:6" x14ac:dyDescent="0.25">
      <c r="B667" s="5">
        <v>365</v>
      </c>
      <c r="C667" s="18" t="s">
        <v>44</v>
      </c>
      <c r="D667" s="6">
        <v>1520186</v>
      </c>
      <c r="E667" s="6">
        <v>0</v>
      </c>
      <c r="F667" s="6">
        <v>1520186</v>
      </c>
    </row>
    <row r="668" spans="2:6" x14ac:dyDescent="0.25">
      <c r="B668" s="5"/>
      <c r="C668" s="4" t="s">
        <v>72</v>
      </c>
      <c r="D668" s="22"/>
      <c r="E668" s="22"/>
      <c r="F668" s="22"/>
    </row>
    <row r="669" spans="2:6" x14ac:dyDescent="0.25">
      <c r="B669" s="5">
        <v>370</v>
      </c>
      <c r="C669" s="2" t="s">
        <v>27</v>
      </c>
      <c r="D669" s="6">
        <v>0</v>
      </c>
      <c r="E669" s="6">
        <v>0</v>
      </c>
      <c r="F669" s="6">
        <v>0</v>
      </c>
    </row>
    <row r="670" spans="2:6" x14ac:dyDescent="0.25">
      <c r="B670" s="5">
        <v>370.1</v>
      </c>
      <c r="C670" s="2" t="s">
        <v>73</v>
      </c>
      <c r="D670" s="6">
        <v>0</v>
      </c>
      <c r="E670" s="6">
        <v>0</v>
      </c>
      <c r="F670" s="6">
        <v>0</v>
      </c>
    </row>
    <row r="671" spans="2:6" x14ac:dyDescent="0.25">
      <c r="B671" s="5">
        <v>370.2</v>
      </c>
      <c r="C671" s="2" t="s">
        <v>74</v>
      </c>
      <c r="D671" s="6">
        <v>0</v>
      </c>
      <c r="E671" s="6">
        <v>0</v>
      </c>
      <c r="F671" s="6">
        <v>0</v>
      </c>
    </row>
    <row r="672" spans="2:6" x14ac:dyDescent="0.25">
      <c r="B672" s="5">
        <v>371</v>
      </c>
      <c r="C672" s="18" t="s">
        <v>28</v>
      </c>
      <c r="D672" s="6">
        <v>1841852</v>
      </c>
      <c r="E672" s="6">
        <v>0</v>
      </c>
      <c r="F672" s="6">
        <v>1841852</v>
      </c>
    </row>
    <row r="673" spans="2:6" x14ac:dyDescent="0.25">
      <c r="B673" s="5">
        <v>372</v>
      </c>
      <c r="C673" s="18" t="s">
        <v>75</v>
      </c>
      <c r="D673" s="6">
        <v>5829909</v>
      </c>
      <c r="E673" s="6">
        <v>0</v>
      </c>
      <c r="F673" s="6">
        <v>5829909</v>
      </c>
    </row>
    <row r="674" spans="2:6" x14ac:dyDescent="0.25">
      <c r="B674" s="5">
        <v>373</v>
      </c>
      <c r="C674" s="18" t="s">
        <v>76</v>
      </c>
      <c r="D674" s="6">
        <v>2379659</v>
      </c>
      <c r="E674" s="6">
        <v>0</v>
      </c>
      <c r="F674" s="6">
        <v>2379659</v>
      </c>
    </row>
    <row r="675" spans="2:6" x14ac:dyDescent="0.25">
      <c r="B675" s="5">
        <v>374</v>
      </c>
      <c r="C675" s="18" t="s">
        <v>77</v>
      </c>
      <c r="D675" s="6">
        <v>69107</v>
      </c>
      <c r="E675" s="6">
        <v>0</v>
      </c>
      <c r="F675" s="6">
        <v>69107</v>
      </c>
    </row>
    <row r="676" spans="2:6" x14ac:dyDescent="0.25">
      <c r="B676" s="5">
        <v>375</v>
      </c>
      <c r="C676" s="18" t="s">
        <v>78</v>
      </c>
      <c r="D676" s="6">
        <v>0</v>
      </c>
      <c r="E676" s="6">
        <v>0</v>
      </c>
      <c r="F676" s="6">
        <v>0</v>
      </c>
    </row>
    <row r="677" spans="2:6" x14ac:dyDescent="0.25">
      <c r="B677" s="5"/>
      <c r="C677" s="4" t="s">
        <v>79</v>
      </c>
      <c r="D677" s="22"/>
      <c r="E677" s="22"/>
      <c r="F677" s="22"/>
    </row>
    <row r="678" spans="2:6" x14ac:dyDescent="0.25">
      <c r="B678" s="5">
        <v>389</v>
      </c>
      <c r="C678" s="18" t="s">
        <v>80</v>
      </c>
      <c r="D678" s="6">
        <v>-1599</v>
      </c>
      <c r="E678" s="6">
        <v>-1599</v>
      </c>
      <c r="F678" s="6">
        <v>0</v>
      </c>
    </row>
    <row r="679" spans="2:6" x14ac:dyDescent="0.25">
      <c r="B679" s="5">
        <v>390</v>
      </c>
      <c r="C679" s="17" t="s">
        <v>81</v>
      </c>
      <c r="D679" s="6">
        <v>6593311</v>
      </c>
      <c r="E679" s="6">
        <v>6348272</v>
      </c>
      <c r="F679" s="6">
        <v>205202</v>
      </c>
    </row>
    <row r="680" spans="2:6" x14ac:dyDescent="0.25">
      <c r="B680" s="5">
        <v>390.1</v>
      </c>
      <c r="C680" s="18" t="s">
        <v>82</v>
      </c>
      <c r="D680" s="6">
        <v>2027100</v>
      </c>
      <c r="E680" s="6">
        <v>2186169</v>
      </c>
      <c r="F680" s="6">
        <v>0</v>
      </c>
    </row>
    <row r="681" spans="2:6" x14ac:dyDescent="0.25">
      <c r="B681" s="5">
        <v>390.2</v>
      </c>
      <c r="C681" s="18" t="s">
        <v>83</v>
      </c>
      <c r="D681" s="6">
        <v>311730</v>
      </c>
      <c r="E681" s="6">
        <v>311730</v>
      </c>
      <c r="F681" s="6">
        <v>0</v>
      </c>
    </row>
    <row r="682" spans="2:6" x14ac:dyDescent="0.25">
      <c r="B682" s="5">
        <v>390.3</v>
      </c>
      <c r="C682" s="18" t="s">
        <v>84</v>
      </c>
      <c r="D682" s="6">
        <v>2576268</v>
      </c>
      <c r="E682" s="6">
        <v>2574652</v>
      </c>
      <c r="F682" s="6">
        <v>0</v>
      </c>
    </row>
    <row r="683" spans="2:6" x14ac:dyDescent="0.25">
      <c r="B683" s="5">
        <v>390.9</v>
      </c>
      <c r="C683" s="18" t="s">
        <v>85</v>
      </c>
      <c r="D683" s="6">
        <v>207000</v>
      </c>
      <c r="E683" s="6">
        <v>181109</v>
      </c>
      <c r="F683" s="6">
        <v>7756</v>
      </c>
    </row>
    <row r="684" spans="2:6" x14ac:dyDescent="0.25">
      <c r="B684" s="5">
        <v>391</v>
      </c>
      <c r="C684" s="18" t="s">
        <v>86</v>
      </c>
      <c r="D684" s="6">
        <v>1270279</v>
      </c>
      <c r="E684" s="6">
        <v>1035129</v>
      </c>
      <c r="F684" s="6">
        <v>47917</v>
      </c>
    </row>
    <row r="685" spans="2:6" x14ac:dyDescent="0.25">
      <c r="B685" s="5">
        <v>391.1</v>
      </c>
      <c r="C685" s="18" t="s">
        <v>87</v>
      </c>
      <c r="D685" s="6">
        <v>5074256</v>
      </c>
      <c r="E685" s="6">
        <v>2984895</v>
      </c>
      <c r="F685" s="6">
        <v>96512</v>
      </c>
    </row>
    <row r="686" spans="2:6" x14ac:dyDescent="0.25">
      <c r="B686" s="5">
        <v>391.2</v>
      </c>
      <c r="C686" s="18" t="s">
        <v>88</v>
      </c>
      <c r="D686" s="6">
        <v>4303033</v>
      </c>
      <c r="E686" s="6">
        <v>0</v>
      </c>
      <c r="F686" s="6">
        <v>0</v>
      </c>
    </row>
    <row r="687" spans="2:6" x14ac:dyDescent="0.25">
      <c r="B687" s="5">
        <v>391.25</v>
      </c>
      <c r="C687" s="18" t="s">
        <v>89</v>
      </c>
      <c r="D687" s="6">
        <v>25992433</v>
      </c>
      <c r="E687" s="6">
        <v>1536794</v>
      </c>
      <c r="F687" s="6">
        <v>46352</v>
      </c>
    </row>
    <row r="688" spans="2:6" x14ac:dyDescent="0.25">
      <c r="B688" s="5">
        <v>391.26</v>
      </c>
      <c r="C688" s="18" t="s">
        <v>90</v>
      </c>
      <c r="D688" s="6">
        <v>0</v>
      </c>
      <c r="E688" s="6">
        <v>0</v>
      </c>
      <c r="F688" s="6">
        <v>0</v>
      </c>
    </row>
    <row r="689" spans="2:6" x14ac:dyDescent="0.25">
      <c r="B689" s="5">
        <v>391.3</v>
      </c>
      <c r="C689" s="18" t="s">
        <v>91</v>
      </c>
      <c r="D689" s="6">
        <v>-54556</v>
      </c>
      <c r="E689" s="6">
        <v>-10041</v>
      </c>
      <c r="F689" s="6">
        <v>0</v>
      </c>
    </row>
    <row r="690" spans="2:6" x14ac:dyDescent="0.25">
      <c r="B690" s="5">
        <v>391.4</v>
      </c>
      <c r="C690" s="18" t="s">
        <v>92</v>
      </c>
      <c r="D690" s="6">
        <v>29431749</v>
      </c>
      <c r="E690" s="6">
        <v>0</v>
      </c>
      <c r="F690" s="6">
        <v>0</v>
      </c>
    </row>
    <row r="691" spans="2:6" x14ac:dyDescent="0.25">
      <c r="B691" s="5">
        <v>392</v>
      </c>
      <c r="C691" s="18" t="s">
        <v>93</v>
      </c>
      <c r="D691" s="6">
        <v>988394</v>
      </c>
      <c r="E691" s="6">
        <v>0</v>
      </c>
      <c r="F691" s="6">
        <v>988394</v>
      </c>
    </row>
    <row r="692" spans="2:6" x14ac:dyDescent="0.25">
      <c r="B692" s="5">
        <v>392.1</v>
      </c>
      <c r="C692" s="18" t="s">
        <v>94</v>
      </c>
      <c r="D692" s="6">
        <v>8822364</v>
      </c>
      <c r="E692" s="6">
        <v>8224708</v>
      </c>
      <c r="F692" s="6">
        <v>0</v>
      </c>
    </row>
    <row r="693" spans="2:6" x14ac:dyDescent="0.25">
      <c r="B693" s="5">
        <v>392.2</v>
      </c>
      <c r="C693" s="18" t="s">
        <v>95</v>
      </c>
      <c r="D693" s="6">
        <v>3119778</v>
      </c>
      <c r="E693" s="6">
        <v>3213954</v>
      </c>
      <c r="F693" s="6">
        <v>0</v>
      </c>
    </row>
    <row r="694" spans="2:6" x14ac:dyDescent="0.25">
      <c r="B694" s="5">
        <v>392.3</v>
      </c>
      <c r="C694" s="18" t="s">
        <v>96</v>
      </c>
      <c r="D694" s="6">
        <v>-1610228</v>
      </c>
      <c r="E694" s="6">
        <v>1259917</v>
      </c>
      <c r="F694" s="6">
        <v>0</v>
      </c>
    </row>
    <row r="695" spans="2:6" x14ac:dyDescent="0.25">
      <c r="B695" s="5">
        <v>392.4</v>
      </c>
      <c r="C695" s="18" t="s">
        <v>97</v>
      </c>
      <c r="D695" s="6">
        <v>7160463</v>
      </c>
      <c r="E695" s="6">
        <v>6137714</v>
      </c>
      <c r="F695" s="6">
        <v>0</v>
      </c>
    </row>
    <row r="696" spans="2:6" x14ac:dyDescent="0.25">
      <c r="B696" s="5">
        <v>393</v>
      </c>
      <c r="C696" s="18" t="s">
        <v>98</v>
      </c>
      <c r="D696" s="6">
        <v>65067</v>
      </c>
      <c r="E696" s="6">
        <v>33463</v>
      </c>
      <c r="F696" s="6">
        <v>31604</v>
      </c>
    </row>
    <row r="697" spans="2:6" x14ac:dyDescent="0.25">
      <c r="B697" s="5">
        <v>394</v>
      </c>
      <c r="C697" s="18" t="s">
        <v>99</v>
      </c>
      <c r="D697" s="6">
        <v>5557330</v>
      </c>
      <c r="E697" s="6">
        <v>5099927</v>
      </c>
      <c r="F697" s="6">
        <v>203143</v>
      </c>
    </row>
    <row r="698" spans="2:6" x14ac:dyDescent="0.25">
      <c r="B698" s="5">
        <v>395</v>
      </c>
      <c r="C698" s="18" t="s">
        <v>100</v>
      </c>
      <c r="D698" s="6">
        <v>973468</v>
      </c>
      <c r="E698" s="6">
        <v>909648</v>
      </c>
      <c r="F698" s="6">
        <v>63820</v>
      </c>
    </row>
    <row r="699" spans="2:6" x14ac:dyDescent="0.25">
      <c r="B699" s="5">
        <v>396</v>
      </c>
      <c r="C699" s="18" t="s">
        <v>101</v>
      </c>
      <c r="D699" s="6">
        <v>2218181</v>
      </c>
      <c r="E699" s="6">
        <v>1887057</v>
      </c>
      <c r="F699" s="6">
        <v>331103</v>
      </c>
    </row>
    <row r="700" spans="2:6" x14ac:dyDescent="0.25">
      <c r="B700" s="5">
        <v>397</v>
      </c>
      <c r="C700" s="18" t="s">
        <v>102</v>
      </c>
      <c r="D700" s="6">
        <v>217655</v>
      </c>
      <c r="E700" s="6">
        <v>0</v>
      </c>
      <c r="F700" s="6">
        <v>244900</v>
      </c>
    </row>
    <row r="701" spans="2:6" x14ac:dyDescent="0.25">
      <c r="B701" s="5">
        <v>397.1</v>
      </c>
      <c r="C701" s="18" t="s">
        <v>103</v>
      </c>
      <c r="D701" s="6">
        <v>4902016</v>
      </c>
      <c r="E701" s="6">
        <v>4877931</v>
      </c>
      <c r="F701" s="6">
        <v>0</v>
      </c>
    </row>
    <row r="702" spans="2:6" x14ac:dyDescent="0.25">
      <c r="B702" s="5">
        <v>397.2</v>
      </c>
      <c r="C702" s="18" t="s">
        <v>104</v>
      </c>
      <c r="D702" s="6">
        <v>103489</v>
      </c>
      <c r="E702" s="6">
        <v>43269</v>
      </c>
      <c r="F702" s="6">
        <v>0</v>
      </c>
    </row>
    <row r="703" spans="2:6" x14ac:dyDescent="0.25">
      <c r="B703" s="5">
        <v>398</v>
      </c>
      <c r="C703" s="18" t="s">
        <v>105</v>
      </c>
      <c r="D703" s="6">
        <v>2573375</v>
      </c>
      <c r="E703" s="6">
        <v>2414504</v>
      </c>
      <c r="F703" s="6">
        <v>110084</v>
      </c>
    </row>
    <row r="704" spans="2:6" x14ac:dyDescent="0.25">
      <c r="B704" s="5">
        <v>399</v>
      </c>
      <c r="C704" s="18" t="s">
        <v>106</v>
      </c>
      <c r="D704" s="6">
        <v>-99282</v>
      </c>
      <c r="E704" s="6">
        <v>-337674</v>
      </c>
      <c r="F704" s="6">
        <v>19093</v>
      </c>
    </row>
    <row r="705" spans="1:6" x14ac:dyDescent="0.25">
      <c r="A705" s="1"/>
      <c r="B705" s="5">
        <v>102.1</v>
      </c>
      <c r="C705" s="18" t="s">
        <v>109</v>
      </c>
      <c r="D705" s="6">
        <v>-3754422</v>
      </c>
      <c r="E705" s="6">
        <v>-2860289</v>
      </c>
      <c r="F705" s="6">
        <v>-93519</v>
      </c>
    </row>
    <row r="706" spans="1:6" x14ac:dyDescent="0.25">
      <c r="A706" s="1"/>
      <c r="B706" s="5">
        <v>1701</v>
      </c>
      <c r="C706" s="24" t="s">
        <v>2</v>
      </c>
      <c r="D706" s="6">
        <v>0</v>
      </c>
      <c r="E706" s="6">
        <v>53067464</v>
      </c>
      <c r="F706" s="6">
        <v>3908555</v>
      </c>
    </row>
    <row r="707" spans="1:6" x14ac:dyDescent="0.25">
      <c r="A707" s="1"/>
      <c r="B707" s="5"/>
      <c r="C707" s="18"/>
      <c r="D707" s="6"/>
      <c r="E707" s="6"/>
      <c r="F707" s="6"/>
    </row>
    <row r="708" spans="1:6" x14ac:dyDescent="0.25">
      <c r="A708" s="1"/>
      <c r="B708" s="1"/>
      <c r="C708" s="2" t="s">
        <v>4</v>
      </c>
      <c r="D708" s="6">
        <v>697720531</v>
      </c>
      <c r="E708" s="6">
        <v>652812818</v>
      </c>
      <c r="F708" s="6">
        <v>44907713</v>
      </c>
    </row>
    <row r="709" spans="1:6" x14ac:dyDescent="0.25">
      <c r="A709" s="1"/>
      <c r="B709" s="1"/>
      <c r="C709" s="2" t="s">
        <v>107</v>
      </c>
      <c r="D709" s="6">
        <v>0</v>
      </c>
      <c r="E709" s="6">
        <v>0</v>
      </c>
      <c r="F709" s="6">
        <v>0</v>
      </c>
    </row>
    <row r="710" spans="1:6" x14ac:dyDescent="0.25">
      <c r="A710" s="1"/>
      <c r="B710" s="1"/>
      <c r="C710" s="1"/>
      <c r="D710" s="6">
        <v>697720531</v>
      </c>
      <c r="E710" s="6">
        <v>652812818</v>
      </c>
      <c r="F710" s="6">
        <v>44907713</v>
      </c>
    </row>
    <row r="711" spans="1:6" x14ac:dyDescent="0.25">
      <c r="A711" s="1"/>
      <c r="B711" s="1"/>
      <c r="C711" s="1"/>
      <c r="D711" s="6"/>
      <c r="E711" s="1"/>
      <c r="F711" s="1"/>
    </row>
    <row r="712" spans="1:6" x14ac:dyDescent="0.25">
      <c r="A712" s="4" t="s">
        <v>144</v>
      </c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3" t="s">
        <v>4</v>
      </c>
      <c r="E713" s="3" t="s">
        <v>5</v>
      </c>
      <c r="F713" s="11" t="s">
        <v>12</v>
      </c>
    </row>
    <row r="714" spans="1:6" x14ac:dyDescent="0.25">
      <c r="A714" s="9">
        <v>0</v>
      </c>
      <c r="B714" s="9" t="s">
        <v>13</v>
      </c>
      <c r="C714" s="9" t="s">
        <v>141</v>
      </c>
      <c r="D714" s="10" t="s">
        <v>15</v>
      </c>
      <c r="E714" s="16" t="s">
        <v>16</v>
      </c>
      <c r="F714" s="16" t="s">
        <v>17</v>
      </c>
    </row>
    <row r="715" spans="1:6" x14ac:dyDescent="0.25">
      <c r="A715" s="1"/>
      <c r="B715" s="5"/>
      <c r="C715" s="25" t="s">
        <v>111</v>
      </c>
      <c r="D715" s="1"/>
      <c r="E715" s="1"/>
      <c r="F715" s="1"/>
    </row>
    <row r="716" spans="1:6" x14ac:dyDescent="0.25">
      <c r="A716" s="1"/>
      <c r="B716" s="5">
        <v>252.11</v>
      </c>
      <c r="C716" s="2" t="s">
        <v>112</v>
      </c>
      <c r="D716" s="6">
        <v>-1657625</v>
      </c>
      <c r="E716" s="6">
        <v>-1657625</v>
      </c>
      <c r="F716" s="6">
        <v>0</v>
      </c>
    </row>
    <row r="717" spans="1:6" x14ac:dyDescent="0.25">
      <c r="A717" s="1"/>
      <c r="B717" s="5">
        <v>252.12</v>
      </c>
      <c r="C717" s="2" t="s">
        <v>113</v>
      </c>
      <c r="D717" s="6">
        <v>-19232</v>
      </c>
      <c r="E717" s="6">
        <v>0</v>
      </c>
      <c r="F717" s="6">
        <v>-19232</v>
      </c>
    </row>
    <row r="718" spans="1:6" x14ac:dyDescent="0.25">
      <c r="A718" s="1"/>
      <c r="B718" s="5">
        <v>252.15</v>
      </c>
      <c r="C718" s="2" t="s">
        <v>114</v>
      </c>
      <c r="D718" s="6">
        <v>-336220</v>
      </c>
      <c r="E718" s="6">
        <v>-336220</v>
      </c>
      <c r="F718" s="6">
        <v>0</v>
      </c>
    </row>
    <row r="719" spans="1:6" x14ac:dyDescent="0.25">
      <c r="A719" s="1"/>
      <c r="B719" s="5">
        <v>252.17</v>
      </c>
      <c r="C719" s="2" t="s">
        <v>115</v>
      </c>
      <c r="D719" s="6">
        <v>0</v>
      </c>
      <c r="E719" s="6">
        <v>0</v>
      </c>
      <c r="F719" s="6">
        <v>0</v>
      </c>
    </row>
    <row r="720" spans="1:6" x14ac:dyDescent="0.25">
      <c r="A720" s="1"/>
      <c r="B720" s="5">
        <v>252.21</v>
      </c>
      <c r="C720" s="2" t="s">
        <v>116</v>
      </c>
      <c r="D720" s="6">
        <v>0</v>
      </c>
      <c r="E720" s="6">
        <v>0</v>
      </c>
      <c r="F720" s="6">
        <v>0</v>
      </c>
    </row>
    <row r="721" spans="1:6" x14ac:dyDescent="0.25">
      <c r="A721" s="1"/>
      <c r="B721" s="5">
        <v>252.8</v>
      </c>
      <c r="C721" s="2" t="s">
        <v>117</v>
      </c>
      <c r="D721" s="6">
        <v>85984</v>
      </c>
      <c r="E721" s="6">
        <v>0</v>
      </c>
      <c r="F721" s="6">
        <v>0</v>
      </c>
    </row>
    <row r="722" spans="1:6" x14ac:dyDescent="0.25">
      <c r="A722" s="1"/>
      <c r="B722" s="5">
        <v>1701</v>
      </c>
      <c r="C722" s="24" t="s">
        <v>2</v>
      </c>
      <c r="D722" s="6">
        <v>0</v>
      </c>
      <c r="E722" s="6">
        <v>80085</v>
      </c>
      <c r="F722" s="6">
        <v>5899</v>
      </c>
    </row>
    <row r="723" spans="1:6" x14ac:dyDescent="0.25">
      <c r="A723" s="1"/>
      <c r="B723" s="5"/>
      <c r="C723" s="1"/>
      <c r="D723" s="1"/>
      <c r="E723" s="1"/>
      <c r="F723" s="1"/>
    </row>
    <row r="724" spans="1:6" x14ac:dyDescent="0.25">
      <c r="A724" s="1"/>
      <c r="B724" s="5"/>
      <c r="C724" s="2" t="s">
        <v>118</v>
      </c>
      <c r="D724" s="6">
        <v>-1927093</v>
      </c>
      <c r="E724" s="6">
        <v>-1913760</v>
      </c>
      <c r="F724" s="6">
        <v>-13333</v>
      </c>
    </row>
    <row r="725" spans="1:6" x14ac:dyDescent="0.25">
      <c r="A725" s="1"/>
      <c r="B725" s="5"/>
      <c r="C725" s="2" t="s">
        <v>107</v>
      </c>
      <c r="D725" s="6">
        <v>0</v>
      </c>
      <c r="E725" s="6">
        <v>-1913760</v>
      </c>
      <c r="F725" s="6">
        <v>-13333</v>
      </c>
    </row>
    <row r="726" spans="1:6" x14ac:dyDescent="0.25">
      <c r="A726" s="1"/>
      <c r="B726" s="5"/>
      <c r="C726" s="1"/>
      <c r="D726" s="6">
        <v>-1927093</v>
      </c>
      <c r="E726" s="6">
        <v>0</v>
      </c>
      <c r="F726" s="6">
        <v>0</v>
      </c>
    </row>
    <row r="727" spans="1:6" x14ac:dyDescent="0.25">
      <c r="A727" s="4" t="s">
        <v>144</v>
      </c>
      <c r="B727" s="5"/>
      <c r="C727" s="1"/>
      <c r="D727" s="1"/>
      <c r="E727" s="1"/>
      <c r="F727" s="1"/>
    </row>
    <row r="728" spans="1:6" x14ac:dyDescent="0.25">
      <c r="A728" s="9">
        <v>0</v>
      </c>
      <c r="B728" s="9" t="s">
        <v>13</v>
      </c>
      <c r="C728" s="9" t="s">
        <v>141</v>
      </c>
      <c r="D728" s="10" t="s">
        <v>15</v>
      </c>
      <c r="E728" s="16" t="s">
        <v>16</v>
      </c>
      <c r="F728" s="16" t="s">
        <v>17</v>
      </c>
    </row>
    <row r="729" spans="1:6" x14ac:dyDescent="0.25">
      <c r="A729" s="1"/>
      <c r="B729" s="5"/>
      <c r="C729" s="25" t="s">
        <v>120</v>
      </c>
      <c r="D729" s="1"/>
      <c r="E729" s="1"/>
      <c r="F729" s="1"/>
    </row>
    <row r="730" spans="1:6" x14ac:dyDescent="0.25">
      <c r="A730" s="1"/>
      <c r="B730" s="5">
        <v>271.11</v>
      </c>
      <c r="C730" s="2" t="s">
        <v>121</v>
      </c>
      <c r="D730" s="6">
        <v>228509889</v>
      </c>
      <c r="E730" s="6">
        <v>199797590</v>
      </c>
      <c r="F730" s="6">
        <v>27602287</v>
      </c>
    </row>
    <row r="731" spans="1:6" x14ac:dyDescent="0.25">
      <c r="A731" s="1"/>
      <c r="B731" s="5">
        <v>271.12</v>
      </c>
      <c r="C731" s="2" t="s">
        <v>122</v>
      </c>
      <c r="D731" s="6">
        <v>80242707</v>
      </c>
      <c r="E731" s="6">
        <v>78240857</v>
      </c>
      <c r="F731" s="6">
        <v>2001850</v>
      </c>
    </row>
    <row r="732" spans="1:6" x14ac:dyDescent="0.25">
      <c r="A732" s="1"/>
      <c r="B732" s="5">
        <v>271.13</v>
      </c>
      <c r="C732" s="2" t="s">
        <v>123</v>
      </c>
      <c r="D732" s="6">
        <v>483319</v>
      </c>
      <c r="E732" s="6">
        <v>274852</v>
      </c>
      <c r="F732" s="6">
        <v>208467</v>
      </c>
    </row>
    <row r="733" spans="1:6" x14ac:dyDescent="0.25">
      <c r="A733" s="1"/>
      <c r="B733" s="5">
        <v>271.14</v>
      </c>
      <c r="C733" s="2" t="s">
        <v>124</v>
      </c>
      <c r="D733" s="6">
        <v>5863738</v>
      </c>
      <c r="E733" s="6">
        <v>5870725</v>
      </c>
      <c r="F733" s="6">
        <v>0</v>
      </c>
    </row>
    <row r="734" spans="1:6" x14ac:dyDescent="0.25">
      <c r="A734" s="1"/>
      <c r="B734" s="5">
        <v>271.14999999999998</v>
      </c>
      <c r="C734" s="2" t="s">
        <v>125</v>
      </c>
      <c r="D734" s="6">
        <v>9001914</v>
      </c>
      <c r="E734" s="6">
        <v>9001914</v>
      </c>
      <c r="F734" s="6">
        <v>0</v>
      </c>
    </row>
    <row r="735" spans="1:6" x14ac:dyDescent="0.25">
      <c r="A735" s="1"/>
      <c r="B735" s="5">
        <v>271.16000000000003</v>
      </c>
      <c r="C735" s="2" t="s">
        <v>126</v>
      </c>
      <c r="D735" s="6">
        <v>11104199</v>
      </c>
      <c r="E735" s="6">
        <v>5015515</v>
      </c>
      <c r="F735" s="6">
        <v>6081184</v>
      </c>
    </row>
    <row r="736" spans="1:6" x14ac:dyDescent="0.25">
      <c r="A736" s="1"/>
      <c r="B736" s="5">
        <v>271.17</v>
      </c>
      <c r="C736" s="2" t="s">
        <v>127</v>
      </c>
      <c r="D736" s="6">
        <v>112889</v>
      </c>
      <c r="E736" s="6">
        <v>0</v>
      </c>
      <c r="F736" s="6">
        <v>112889</v>
      </c>
    </row>
    <row r="737" spans="2:6" x14ac:dyDescent="0.25">
      <c r="B737" s="5">
        <v>271.20999999999998</v>
      </c>
      <c r="C737" s="2" t="s">
        <v>128</v>
      </c>
      <c r="D737" s="6">
        <v>71156435</v>
      </c>
      <c r="E737" s="6">
        <v>70601548</v>
      </c>
      <c r="F737" s="6">
        <v>554887</v>
      </c>
    </row>
    <row r="738" spans="2:6" x14ac:dyDescent="0.25">
      <c r="B738" s="5">
        <v>271.22000000000003</v>
      </c>
      <c r="C738" s="2" t="s">
        <v>129</v>
      </c>
      <c r="D738" s="6">
        <v>10416954</v>
      </c>
      <c r="E738" s="6">
        <v>10389886</v>
      </c>
      <c r="F738" s="6">
        <v>27068</v>
      </c>
    </row>
    <row r="739" spans="2:6" x14ac:dyDescent="0.25">
      <c r="B739" s="5">
        <v>271.23</v>
      </c>
      <c r="C739" s="2" t="s">
        <v>130</v>
      </c>
      <c r="D739" s="6">
        <v>71043195</v>
      </c>
      <c r="E739" s="6">
        <v>69929441</v>
      </c>
      <c r="F739" s="6">
        <v>1113754</v>
      </c>
    </row>
    <row r="740" spans="2:6" x14ac:dyDescent="0.25">
      <c r="B740" s="5">
        <v>271.24</v>
      </c>
      <c r="C740" s="2" t="s">
        <v>131</v>
      </c>
      <c r="D740" s="6">
        <v>670462</v>
      </c>
      <c r="E740" s="6">
        <v>670462</v>
      </c>
      <c r="F740" s="6">
        <v>0</v>
      </c>
    </row>
    <row r="741" spans="2:6" x14ac:dyDescent="0.25">
      <c r="B741" s="5">
        <v>271.25</v>
      </c>
      <c r="C741" s="2" t="s">
        <v>132</v>
      </c>
      <c r="D741" s="6">
        <v>264848</v>
      </c>
      <c r="E741" s="6">
        <v>264848</v>
      </c>
      <c r="F741" s="6">
        <v>0</v>
      </c>
    </row>
    <row r="742" spans="2:6" x14ac:dyDescent="0.25">
      <c r="B742" s="5">
        <v>271.26</v>
      </c>
      <c r="C742" s="2" t="s">
        <v>133</v>
      </c>
      <c r="D742" s="6">
        <v>605152</v>
      </c>
      <c r="E742" s="6">
        <v>183528</v>
      </c>
      <c r="F742" s="6">
        <v>421624</v>
      </c>
    </row>
    <row r="743" spans="2:6" x14ac:dyDescent="0.25">
      <c r="B743" s="5">
        <v>271.27</v>
      </c>
      <c r="C743" s="2" t="s">
        <v>134</v>
      </c>
      <c r="D743" s="6">
        <v>0</v>
      </c>
      <c r="E743" s="6">
        <v>0</v>
      </c>
      <c r="F743" s="6">
        <v>0</v>
      </c>
    </row>
    <row r="744" spans="2:6" x14ac:dyDescent="0.25">
      <c r="B744" s="5">
        <v>271.33</v>
      </c>
      <c r="C744" s="2" t="s">
        <v>135</v>
      </c>
      <c r="D744" s="6">
        <v>0</v>
      </c>
      <c r="E744" s="6">
        <v>0</v>
      </c>
      <c r="F744" s="6">
        <v>0</v>
      </c>
    </row>
    <row r="745" spans="2:6" x14ac:dyDescent="0.25">
      <c r="B745" s="5">
        <v>272</v>
      </c>
      <c r="C745" s="2" t="s">
        <v>136</v>
      </c>
      <c r="D745" s="6">
        <v>-135676166</v>
      </c>
      <c r="E745" s="6">
        <v>-111435922</v>
      </c>
      <c r="F745" s="6">
        <v>-24209941</v>
      </c>
    </row>
    <row r="746" spans="2:6" x14ac:dyDescent="0.25">
      <c r="B746" s="5">
        <v>1701</v>
      </c>
      <c r="C746" s="24" t="s">
        <v>2</v>
      </c>
      <c r="D746" s="6">
        <v>-1</v>
      </c>
      <c r="E746" s="6">
        <v>1006118</v>
      </c>
      <c r="F746" s="6">
        <v>74103</v>
      </c>
    </row>
    <row r="748" spans="2:6" x14ac:dyDescent="0.25">
      <c r="B748" s="1"/>
      <c r="C748" s="2" t="s">
        <v>137</v>
      </c>
      <c r="D748" s="6">
        <v>353799534</v>
      </c>
      <c r="E748" s="6">
        <v>339811362</v>
      </c>
      <c r="F748" s="6">
        <v>13988172</v>
      </c>
    </row>
    <row r="749" spans="2:6" x14ac:dyDescent="0.25">
      <c r="B749" s="1"/>
      <c r="C749" s="2" t="s">
        <v>107</v>
      </c>
      <c r="D749" s="6">
        <v>3673445</v>
      </c>
      <c r="E749" s="6">
        <v>339811362</v>
      </c>
      <c r="F749" s="6">
        <v>13988172</v>
      </c>
    </row>
    <row r="750" spans="2:6" x14ac:dyDescent="0.25">
      <c r="B750" s="1"/>
      <c r="C750" s="1"/>
      <c r="D750" s="6">
        <v>350126089</v>
      </c>
      <c r="E750" s="6">
        <v>0</v>
      </c>
      <c r="F750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F23D-DCA5-4ECA-954B-E5A0CDBFDA05}">
  <dimension ref="A1:L104"/>
  <sheetViews>
    <sheetView workbookViewId="0">
      <selection activeCell="B6" sqref="B6:D102"/>
    </sheetView>
  </sheetViews>
  <sheetFormatPr defaultRowHeight="15" x14ac:dyDescent="0.25"/>
  <cols>
    <col min="3" max="3" width="41.7109375" bestFit="1" customWidth="1"/>
    <col min="4" max="4" width="14" bestFit="1" customWidth="1"/>
    <col min="5" max="5" width="12.42578125" bestFit="1" customWidth="1"/>
    <col min="6" max="6" width="14" bestFit="1" customWidth="1"/>
    <col min="7" max="7" width="12.42578125" bestFit="1" customWidth="1"/>
    <col min="8" max="8" width="14" bestFit="1" customWidth="1"/>
  </cols>
  <sheetData>
    <row r="1" spans="1:12" x14ac:dyDescent="0.25">
      <c r="A1" s="41" t="s">
        <v>145</v>
      </c>
      <c r="B1" s="43"/>
      <c r="C1" s="43"/>
      <c r="D1" s="43"/>
      <c r="E1" s="43"/>
      <c r="F1" s="43"/>
      <c r="G1" s="43"/>
      <c r="H1" s="43"/>
      <c r="I1" s="43"/>
      <c r="J1" s="39"/>
      <c r="K1" s="39"/>
      <c r="L1" s="39"/>
    </row>
    <row r="2" spans="1:12" x14ac:dyDescent="0.25">
      <c r="A2" s="54" t="s">
        <v>146</v>
      </c>
      <c r="B2" s="44"/>
      <c r="C2" s="44"/>
      <c r="D2" s="47"/>
      <c r="E2" s="43"/>
      <c r="F2" s="43"/>
      <c r="G2" s="43"/>
      <c r="H2" s="43"/>
      <c r="I2" s="43"/>
      <c r="J2" s="39"/>
      <c r="K2" s="39"/>
      <c r="L2" s="39"/>
    </row>
    <row r="3" spans="1:12" x14ac:dyDescent="0.25">
      <c r="A3" s="42" t="s">
        <v>147</v>
      </c>
      <c r="B3" s="44"/>
      <c r="C3" s="44"/>
      <c r="D3" s="44"/>
      <c r="E3" s="43"/>
      <c r="F3" s="43"/>
      <c r="G3" s="43"/>
      <c r="H3" s="43"/>
      <c r="I3" s="43"/>
      <c r="J3" s="39"/>
      <c r="K3" s="39"/>
      <c r="L3" s="39"/>
    </row>
    <row r="4" spans="1:12" x14ac:dyDescent="0.25">
      <c r="A4" s="41" t="s">
        <v>148</v>
      </c>
      <c r="B4" s="45"/>
      <c r="C4" s="43"/>
      <c r="D4" s="43"/>
      <c r="E4" s="43"/>
      <c r="F4" s="43"/>
      <c r="G4" s="43"/>
      <c r="H4" s="43"/>
      <c r="I4" s="43"/>
      <c r="J4" s="39"/>
      <c r="K4" s="39"/>
      <c r="L4" s="39"/>
    </row>
    <row r="5" spans="1:12" ht="51.75" x14ac:dyDescent="0.25">
      <c r="A5" s="52" t="s">
        <v>149</v>
      </c>
      <c r="B5" s="52" t="s">
        <v>13</v>
      </c>
      <c r="C5" s="51" t="s">
        <v>14</v>
      </c>
      <c r="D5" s="52" t="s">
        <v>150</v>
      </c>
      <c r="E5" s="52" t="s">
        <v>151</v>
      </c>
      <c r="F5" s="52" t="s">
        <v>152</v>
      </c>
      <c r="G5" s="52" t="s">
        <v>151</v>
      </c>
      <c r="H5" s="52" t="s">
        <v>153</v>
      </c>
      <c r="I5" s="45"/>
      <c r="J5" s="39"/>
      <c r="K5" s="40"/>
      <c r="L5" s="39"/>
    </row>
    <row r="6" spans="1:12" x14ac:dyDescent="0.25">
      <c r="A6" s="46">
        <v>1</v>
      </c>
      <c r="B6" s="46"/>
      <c r="C6" s="45" t="s">
        <v>22</v>
      </c>
      <c r="D6" s="43"/>
      <c r="E6" s="43"/>
      <c r="F6" s="43"/>
      <c r="G6" s="43"/>
      <c r="H6" s="43"/>
      <c r="I6" s="43"/>
      <c r="J6" s="39"/>
      <c r="K6" s="39"/>
      <c r="L6" s="39"/>
    </row>
    <row r="7" spans="1:12" x14ac:dyDescent="0.25">
      <c r="A7" s="46">
        <v>2</v>
      </c>
      <c r="B7" s="46">
        <v>301</v>
      </c>
      <c r="C7" s="61" t="s">
        <v>23</v>
      </c>
      <c r="D7" s="55">
        <v>474662</v>
      </c>
      <c r="E7" s="55">
        <v>0</v>
      </c>
      <c r="F7" s="55">
        <v>474662</v>
      </c>
      <c r="G7" s="55">
        <v>0</v>
      </c>
      <c r="H7" s="55">
        <v>474662</v>
      </c>
      <c r="I7" s="48"/>
      <c r="J7" s="39"/>
      <c r="K7" s="57"/>
      <c r="L7" s="40"/>
    </row>
    <row r="8" spans="1:12" x14ac:dyDescent="0.25">
      <c r="A8" s="46">
        <v>3</v>
      </c>
      <c r="B8" s="46">
        <v>302</v>
      </c>
      <c r="C8" s="62" t="s">
        <v>24</v>
      </c>
      <c r="D8" s="48">
        <v>49260</v>
      </c>
      <c r="E8" s="48">
        <v>0</v>
      </c>
      <c r="F8" s="48">
        <v>49260</v>
      </c>
      <c r="G8" s="55">
        <v>0</v>
      </c>
      <c r="H8" s="55">
        <v>49260</v>
      </c>
      <c r="I8" s="48"/>
      <c r="J8" s="39"/>
      <c r="K8" s="57"/>
      <c r="L8" s="39"/>
    </row>
    <row r="9" spans="1:12" x14ac:dyDescent="0.25">
      <c r="A9" s="46">
        <v>4</v>
      </c>
      <c r="B9" s="46">
        <v>303</v>
      </c>
      <c r="C9" s="62" t="s">
        <v>25</v>
      </c>
      <c r="D9" s="48">
        <v>1178950</v>
      </c>
      <c r="E9" s="48">
        <v>673249</v>
      </c>
      <c r="F9" s="48">
        <v>1852199</v>
      </c>
      <c r="G9" s="55">
        <v>390900</v>
      </c>
      <c r="H9" s="55">
        <v>2243099</v>
      </c>
      <c r="I9" s="48"/>
      <c r="J9" s="39"/>
      <c r="K9" s="57"/>
      <c r="L9" s="59"/>
    </row>
    <row r="10" spans="1:12" x14ac:dyDescent="0.25">
      <c r="A10" s="46">
        <v>5</v>
      </c>
      <c r="B10" s="46"/>
      <c r="C10" s="45" t="s">
        <v>26</v>
      </c>
      <c r="D10" s="48"/>
      <c r="E10" s="48"/>
      <c r="F10" s="48"/>
      <c r="G10" s="48"/>
      <c r="H10" s="48"/>
      <c r="I10" s="48"/>
      <c r="J10" s="39"/>
      <c r="K10" s="57"/>
      <c r="L10" s="39"/>
    </row>
    <row r="11" spans="1:12" x14ac:dyDescent="0.25">
      <c r="A11" s="46">
        <v>6</v>
      </c>
      <c r="B11" s="46">
        <v>310</v>
      </c>
      <c r="C11" s="62" t="s">
        <v>27</v>
      </c>
      <c r="D11" s="48">
        <v>3688858</v>
      </c>
      <c r="E11" s="48">
        <v>11280147</v>
      </c>
      <c r="F11" s="48">
        <v>14969005</v>
      </c>
      <c r="G11" s="55">
        <v>146280</v>
      </c>
      <c r="H11" s="55">
        <v>15115285</v>
      </c>
      <c r="I11" s="50"/>
      <c r="J11" s="39"/>
      <c r="K11" s="57"/>
      <c r="L11" s="40"/>
    </row>
    <row r="12" spans="1:12" x14ac:dyDescent="0.25">
      <c r="A12" s="46">
        <v>7</v>
      </c>
      <c r="B12" s="46">
        <v>311</v>
      </c>
      <c r="C12" s="62" t="s">
        <v>28</v>
      </c>
      <c r="D12" s="48">
        <v>37658273</v>
      </c>
      <c r="E12" s="48">
        <v>9693611</v>
      </c>
      <c r="F12" s="48">
        <v>47351884</v>
      </c>
      <c r="G12" s="55">
        <v>3707652</v>
      </c>
      <c r="H12" s="55">
        <v>51059536</v>
      </c>
      <c r="I12" s="48"/>
      <c r="J12" s="39"/>
      <c r="K12" s="57"/>
      <c r="L12" s="39"/>
    </row>
    <row r="13" spans="1:12" x14ac:dyDescent="0.25">
      <c r="A13" s="46">
        <v>8</v>
      </c>
      <c r="B13" s="46">
        <v>312</v>
      </c>
      <c r="C13" s="62" t="s">
        <v>29</v>
      </c>
      <c r="D13" s="48">
        <v>168617</v>
      </c>
      <c r="E13" s="48">
        <v>7609632</v>
      </c>
      <c r="F13" s="48">
        <v>7778249</v>
      </c>
      <c r="G13" s="55">
        <v>0</v>
      </c>
      <c r="H13" s="55">
        <v>7778249</v>
      </c>
      <c r="I13" s="50"/>
      <c r="J13" s="39"/>
      <c r="K13" s="57"/>
      <c r="L13" s="39"/>
    </row>
    <row r="14" spans="1:12" x14ac:dyDescent="0.25">
      <c r="A14" s="46">
        <v>9</v>
      </c>
      <c r="B14" s="46">
        <v>313</v>
      </c>
      <c r="C14" s="62" t="s">
        <v>30</v>
      </c>
      <c r="D14" s="48">
        <v>8084308</v>
      </c>
      <c r="E14" s="48">
        <v>21203729</v>
      </c>
      <c r="F14" s="48">
        <v>29288037</v>
      </c>
      <c r="G14" s="55">
        <v>939765</v>
      </c>
      <c r="H14" s="55">
        <v>30227802</v>
      </c>
      <c r="I14" s="48"/>
      <c r="J14" s="39"/>
      <c r="K14" s="57"/>
      <c r="L14" s="39"/>
    </row>
    <row r="15" spans="1:12" x14ac:dyDescent="0.25">
      <c r="A15" s="46">
        <v>10</v>
      </c>
      <c r="B15" s="46">
        <v>314</v>
      </c>
      <c r="C15" s="62" t="s">
        <v>31</v>
      </c>
      <c r="D15" s="48">
        <v>11457047</v>
      </c>
      <c r="E15" s="48">
        <v>2007309</v>
      </c>
      <c r="F15" s="48">
        <v>13464356</v>
      </c>
      <c r="G15" s="55">
        <v>170703</v>
      </c>
      <c r="H15" s="55">
        <v>13635059</v>
      </c>
      <c r="I15" s="48"/>
      <c r="J15" s="46"/>
      <c r="K15" s="57"/>
      <c r="L15" s="39"/>
    </row>
    <row r="16" spans="1:12" x14ac:dyDescent="0.25">
      <c r="A16" s="46">
        <v>11</v>
      </c>
      <c r="B16" s="46">
        <v>315</v>
      </c>
      <c r="C16" s="62" t="s">
        <v>32</v>
      </c>
      <c r="D16" s="48">
        <v>1804</v>
      </c>
      <c r="E16" s="48">
        <v>0</v>
      </c>
      <c r="F16" s="48">
        <v>1804</v>
      </c>
      <c r="G16" s="55">
        <v>0</v>
      </c>
      <c r="H16" s="55">
        <v>1804</v>
      </c>
      <c r="I16" s="48"/>
      <c r="J16" s="46"/>
      <c r="K16" s="57"/>
      <c r="L16" s="39"/>
    </row>
    <row r="17" spans="1:12" x14ac:dyDescent="0.25">
      <c r="A17" s="46">
        <v>12</v>
      </c>
      <c r="B17" s="46">
        <v>316</v>
      </c>
      <c r="C17" s="62" t="s">
        <v>33</v>
      </c>
      <c r="D17" s="48">
        <v>22640158</v>
      </c>
      <c r="E17" s="48">
        <v>0</v>
      </c>
      <c r="F17" s="48">
        <v>22640158</v>
      </c>
      <c r="G17" s="55">
        <v>0</v>
      </c>
      <c r="H17" s="55">
        <v>22640158</v>
      </c>
      <c r="I17" s="48"/>
      <c r="J17" s="46"/>
      <c r="K17" s="57"/>
      <c r="L17" s="39"/>
    </row>
    <row r="18" spans="1:12" x14ac:dyDescent="0.25">
      <c r="A18" s="46">
        <v>13</v>
      </c>
      <c r="B18" s="46">
        <v>317</v>
      </c>
      <c r="C18" s="63" t="s">
        <v>34</v>
      </c>
      <c r="D18" s="48">
        <v>419067</v>
      </c>
      <c r="E18" s="48">
        <v>0</v>
      </c>
      <c r="F18" s="48">
        <v>419067</v>
      </c>
      <c r="G18" s="55">
        <v>0</v>
      </c>
      <c r="H18" s="55">
        <v>419067</v>
      </c>
      <c r="I18" s="48"/>
      <c r="J18" s="46"/>
      <c r="K18" s="57"/>
      <c r="L18" s="39"/>
    </row>
    <row r="19" spans="1:12" x14ac:dyDescent="0.25">
      <c r="A19" s="46">
        <v>14</v>
      </c>
      <c r="B19" s="46"/>
      <c r="C19" s="45" t="s">
        <v>35</v>
      </c>
      <c r="D19" s="48"/>
      <c r="E19" s="48"/>
      <c r="F19" s="48"/>
      <c r="G19" s="48"/>
      <c r="H19" s="48"/>
      <c r="I19" s="48"/>
      <c r="J19" s="46"/>
      <c r="K19" s="57"/>
      <c r="L19" s="39"/>
    </row>
    <row r="20" spans="1:12" x14ac:dyDescent="0.25">
      <c r="A20" s="46">
        <v>15</v>
      </c>
      <c r="B20" s="46">
        <v>320</v>
      </c>
      <c r="C20" s="62" t="s">
        <v>36</v>
      </c>
      <c r="D20" s="48">
        <v>519675</v>
      </c>
      <c r="E20" s="48">
        <v>0</v>
      </c>
      <c r="F20" s="48">
        <v>519675</v>
      </c>
      <c r="G20" s="55">
        <v>0</v>
      </c>
      <c r="H20" s="55">
        <v>519675</v>
      </c>
      <c r="I20" s="48"/>
      <c r="J20" s="46"/>
      <c r="K20" s="57"/>
      <c r="L20" s="39"/>
    </row>
    <row r="21" spans="1:12" x14ac:dyDescent="0.25">
      <c r="A21" s="46">
        <v>16</v>
      </c>
      <c r="B21" s="46">
        <v>321</v>
      </c>
      <c r="C21" s="62" t="s">
        <v>37</v>
      </c>
      <c r="D21" s="48">
        <v>42730603</v>
      </c>
      <c r="E21" s="48">
        <v>1830332</v>
      </c>
      <c r="F21" s="48">
        <v>44560935</v>
      </c>
      <c r="G21" s="55">
        <v>0</v>
      </c>
      <c r="H21" s="55">
        <v>44560935</v>
      </c>
      <c r="I21" s="48"/>
      <c r="J21" s="46"/>
      <c r="K21" s="57"/>
      <c r="L21" s="39"/>
    </row>
    <row r="22" spans="1:12" x14ac:dyDescent="0.25">
      <c r="A22" s="46">
        <v>17</v>
      </c>
      <c r="B22" s="46">
        <v>322</v>
      </c>
      <c r="C22" s="62" t="s">
        <v>38</v>
      </c>
      <c r="D22" s="48">
        <v>0</v>
      </c>
      <c r="E22" s="48">
        <v>0</v>
      </c>
      <c r="F22" s="48">
        <v>0</v>
      </c>
      <c r="G22" s="55">
        <v>0</v>
      </c>
      <c r="H22" s="55">
        <v>0</v>
      </c>
      <c r="I22" s="48"/>
      <c r="J22" s="46"/>
      <c r="K22" s="57"/>
      <c r="L22" s="39"/>
    </row>
    <row r="23" spans="1:12" x14ac:dyDescent="0.25">
      <c r="A23" s="46">
        <v>18</v>
      </c>
      <c r="B23" s="46">
        <v>323</v>
      </c>
      <c r="C23" s="62" t="s">
        <v>39</v>
      </c>
      <c r="D23" s="48">
        <v>18275402</v>
      </c>
      <c r="E23" s="48">
        <v>1376633</v>
      </c>
      <c r="F23" s="48">
        <v>19652035</v>
      </c>
      <c r="G23" s="55">
        <v>0</v>
      </c>
      <c r="H23" s="55">
        <v>19652035</v>
      </c>
      <c r="I23" s="48"/>
      <c r="J23" s="46"/>
      <c r="K23" s="57"/>
      <c r="L23" s="39"/>
    </row>
    <row r="24" spans="1:12" x14ac:dyDescent="0.25">
      <c r="A24" s="46">
        <v>19</v>
      </c>
      <c r="B24" s="46">
        <v>324</v>
      </c>
      <c r="C24" s="62" t="s">
        <v>40</v>
      </c>
      <c r="D24" s="48">
        <v>233985</v>
      </c>
      <c r="E24" s="48">
        <v>2930842</v>
      </c>
      <c r="F24" s="48">
        <v>3164827</v>
      </c>
      <c r="G24" s="55">
        <v>533445</v>
      </c>
      <c r="H24" s="55">
        <v>3698272</v>
      </c>
      <c r="I24" s="48"/>
      <c r="J24" s="46"/>
      <c r="K24" s="57"/>
      <c r="L24" s="39"/>
    </row>
    <row r="25" spans="1:12" x14ac:dyDescent="0.25">
      <c r="A25" s="46">
        <v>20</v>
      </c>
      <c r="B25" s="46">
        <v>325</v>
      </c>
      <c r="C25" s="62" t="s">
        <v>41</v>
      </c>
      <c r="D25" s="48">
        <v>99029633</v>
      </c>
      <c r="E25" s="48">
        <v>1070789</v>
      </c>
      <c r="F25" s="48">
        <v>100100422</v>
      </c>
      <c r="G25" s="55">
        <v>0</v>
      </c>
      <c r="H25" s="55">
        <v>100100422</v>
      </c>
      <c r="I25" s="48"/>
      <c r="J25" s="46"/>
      <c r="K25" s="57"/>
      <c r="L25" s="39"/>
    </row>
    <row r="26" spans="1:12" x14ac:dyDescent="0.25">
      <c r="A26" s="46">
        <v>21</v>
      </c>
      <c r="B26" s="46">
        <v>326</v>
      </c>
      <c r="C26" s="62" t="s">
        <v>42</v>
      </c>
      <c r="D26" s="48">
        <v>2445970</v>
      </c>
      <c r="E26" s="48">
        <v>0</v>
      </c>
      <c r="F26" s="48">
        <v>2445970</v>
      </c>
      <c r="G26" s="55">
        <v>0</v>
      </c>
      <c r="H26" s="55">
        <v>2445970</v>
      </c>
      <c r="I26" s="48"/>
      <c r="J26" s="46"/>
      <c r="K26" s="57"/>
      <c r="L26" s="39"/>
    </row>
    <row r="27" spans="1:12" x14ac:dyDescent="0.25">
      <c r="A27" s="46">
        <v>22</v>
      </c>
      <c r="B27" s="46">
        <v>327</v>
      </c>
      <c r="C27" s="62" t="s">
        <v>43</v>
      </c>
      <c r="D27" s="48">
        <v>597596</v>
      </c>
      <c r="E27" s="48">
        <v>0</v>
      </c>
      <c r="F27" s="48">
        <v>597596</v>
      </c>
      <c r="G27" s="55">
        <v>0</v>
      </c>
      <c r="H27" s="55">
        <v>597596</v>
      </c>
      <c r="I27" s="48"/>
      <c r="J27" s="46"/>
      <c r="K27" s="57"/>
      <c r="L27" s="39"/>
    </row>
    <row r="28" spans="1:12" x14ac:dyDescent="0.25">
      <c r="A28" s="46">
        <v>23</v>
      </c>
      <c r="B28" s="46">
        <v>328</v>
      </c>
      <c r="C28" s="62" t="s">
        <v>44</v>
      </c>
      <c r="D28" s="48">
        <v>19445954</v>
      </c>
      <c r="E28" s="48">
        <v>1161543</v>
      </c>
      <c r="F28" s="48">
        <v>20607497</v>
      </c>
      <c r="G28" s="55">
        <v>11949</v>
      </c>
      <c r="H28" s="55">
        <v>20619446</v>
      </c>
      <c r="I28" s="48"/>
      <c r="J28" s="46"/>
      <c r="K28" s="57"/>
      <c r="L28" s="39"/>
    </row>
    <row r="29" spans="1:12" x14ac:dyDescent="0.25">
      <c r="A29" s="46">
        <v>24</v>
      </c>
      <c r="B29" s="46"/>
      <c r="C29" s="45" t="s">
        <v>45</v>
      </c>
      <c r="D29" s="48"/>
      <c r="E29" s="48"/>
      <c r="F29" s="48"/>
      <c r="G29" s="48"/>
      <c r="H29" s="48"/>
      <c r="I29" s="48"/>
      <c r="J29" s="46"/>
      <c r="K29" s="57"/>
      <c r="L29" s="39"/>
    </row>
    <row r="30" spans="1:12" x14ac:dyDescent="0.25">
      <c r="A30" s="46">
        <v>25</v>
      </c>
      <c r="B30" s="46">
        <v>330</v>
      </c>
      <c r="C30" s="62" t="s">
        <v>46</v>
      </c>
      <c r="D30" s="48">
        <v>3359621</v>
      </c>
      <c r="E30" s="48">
        <v>0</v>
      </c>
      <c r="F30" s="48">
        <v>3359621</v>
      </c>
      <c r="G30" s="55">
        <v>0</v>
      </c>
      <c r="H30" s="55">
        <v>3359621</v>
      </c>
      <c r="I30" s="48"/>
      <c r="J30" s="46"/>
      <c r="K30" s="57"/>
      <c r="L30" s="39"/>
    </row>
    <row r="31" spans="1:12" x14ac:dyDescent="0.25">
      <c r="A31" s="46">
        <v>26</v>
      </c>
      <c r="B31" s="46">
        <v>331</v>
      </c>
      <c r="C31" s="62" t="s">
        <v>47</v>
      </c>
      <c r="D31" s="48">
        <v>174132231</v>
      </c>
      <c r="E31" s="48">
        <v>3420299</v>
      </c>
      <c r="F31" s="48">
        <v>177552530</v>
      </c>
      <c r="G31" s="55">
        <v>0</v>
      </c>
      <c r="H31" s="55">
        <v>177552530</v>
      </c>
      <c r="I31" s="48"/>
      <c r="J31" s="46"/>
      <c r="K31" s="57"/>
      <c r="L31" s="39"/>
    </row>
    <row r="32" spans="1:12" x14ac:dyDescent="0.25">
      <c r="A32" s="46">
        <v>27</v>
      </c>
      <c r="B32" s="46">
        <v>332</v>
      </c>
      <c r="C32" s="62" t="s">
        <v>48</v>
      </c>
      <c r="D32" s="48">
        <v>184868432</v>
      </c>
      <c r="E32" s="48">
        <v>35656596</v>
      </c>
      <c r="F32" s="48">
        <v>220525028</v>
      </c>
      <c r="G32" s="55">
        <v>55674725</v>
      </c>
      <c r="H32" s="55">
        <v>276199753</v>
      </c>
      <c r="I32" s="48"/>
      <c r="J32" s="46"/>
      <c r="K32" s="57"/>
      <c r="L32" s="39"/>
    </row>
    <row r="33" spans="1:12" x14ac:dyDescent="0.25">
      <c r="A33" s="46">
        <v>28</v>
      </c>
      <c r="B33" s="46">
        <v>333</v>
      </c>
      <c r="C33" s="62" t="s">
        <v>49</v>
      </c>
      <c r="D33" s="48">
        <v>1473221</v>
      </c>
      <c r="E33" s="48">
        <v>0</v>
      </c>
      <c r="F33" s="48">
        <v>1473221</v>
      </c>
      <c r="G33" s="55">
        <v>0</v>
      </c>
      <c r="H33" s="55">
        <v>1473221</v>
      </c>
      <c r="I33" s="48"/>
      <c r="J33" s="46"/>
      <c r="K33" s="57"/>
      <c r="L33" s="39"/>
    </row>
    <row r="34" spans="1:12" x14ac:dyDescent="0.25">
      <c r="A34" s="46">
        <v>29</v>
      </c>
      <c r="B34" s="46"/>
      <c r="C34" s="45" t="s">
        <v>50</v>
      </c>
      <c r="D34" s="48"/>
      <c r="E34" s="48"/>
      <c r="F34" s="48"/>
      <c r="G34" s="48"/>
      <c r="H34" s="48"/>
      <c r="I34" s="48"/>
      <c r="J34" s="46"/>
      <c r="K34" s="57"/>
      <c r="L34" s="39"/>
    </row>
    <row r="35" spans="1:12" x14ac:dyDescent="0.25">
      <c r="A35" s="46">
        <v>30</v>
      </c>
      <c r="B35" s="46">
        <v>340</v>
      </c>
      <c r="C35" s="43" t="s">
        <v>51</v>
      </c>
      <c r="D35" s="48">
        <v>5468791</v>
      </c>
      <c r="E35" s="48">
        <v>0</v>
      </c>
      <c r="F35" s="48">
        <v>5468791</v>
      </c>
      <c r="G35" s="55">
        <v>0</v>
      </c>
      <c r="H35" s="55">
        <v>5468791</v>
      </c>
      <c r="I35" s="48"/>
      <c r="J35" s="46"/>
      <c r="K35" s="57"/>
      <c r="L35" s="39"/>
    </row>
    <row r="36" spans="1:12" x14ac:dyDescent="0.25">
      <c r="A36" s="46">
        <v>31</v>
      </c>
      <c r="B36" s="46">
        <v>341</v>
      </c>
      <c r="C36" s="43" t="s">
        <v>52</v>
      </c>
      <c r="D36" s="48">
        <v>16993956</v>
      </c>
      <c r="E36" s="48">
        <v>0</v>
      </c>
      <c r="F36" s="48">
        <v>16993956</v>
      </c>
      <c r="G36" s="55">
        <v>0</v>
      </c>
      <c r="H36" s="55">
        <v>16993956</v>
      </c>
      <c r="I36" s="48"/>
      <c r="J36" s="46"/>
      <c r="K36" s="57"/>
      <c r="L36" s="39"/>
    </row>
    <row r="37" spans="1:12" x14ac:dyDescent="0.25">
      <c r="A37" s="46">
        <v>32</v>
      </c>
      <c r="B37" s="46">
        <v>342</v>
      </c>
      <c r="C37" s="43" t="s">
        <v>53</v>
      </c>
      <c r="D37" s="48">
        <v>55969779</v>
      </c>
      <c r="E37" s="48">
        <v>7545092</v>
      </c>
      <c r="F37" s="48">
        <v>63514871</v>
      </c>
      <c r="G37" s="55">
        <v>1105922</v>
      </c>
      <c r="H37" s="55">
        <v>64620793</v>
      </c>
      <c r="I37" s="48"/>
      <c r="J37" s="46"/>
      <c r="K37" s="57"/>
      <c r="L37" s="39"/>
    </row>
    <row r="38" spans="1:12" x14ac:dyDescent="0.25">
      <c r="A38" s="46">
        <v>33</v>
      </c>
      <c r="B38" s="46">
        <v>342.98</v>
      </c>
      <c r="C38" s="43" t="s">
        <v>54</v>
      </c>
      <c r="D38" s="48">
        <v>0</v>
      </c>
      <c r="E38" s="48">
        <v>129680</v>
      </c>
      <c r="F38" s="48">
        <v>129680</v>
      </c>
      <c r="G38" s="55">
        <v>87338</v>
      </c>
      <c r="H38" s="55">
        <v>217018</v>
      </c>
      <c r="I38" s="48"/>
      <c r="J38" s="46"/>
      <c r="K38" s="57"/>
      <c r="L38" s="39"/>
    </row>
    <row r="39" spans="1:12" x14ac:dyDescent="0.25">
      <c r="A39" s="46">
        <v>34</v>
      </c>
      <c r="B39" s="46">
        <v>343</v>
      </c>
      <c r="C39" s="43" t="s">
        <v>55</v>
      </c>
      <c r="D39" s="48">
        <v>2256452707</v>
      </c>
      <c r="E39" s="48">
        <v>232179302</v>
      </c>
      <c r="F39" s="48">
        <v>2488632009</v>
      </c>
      <c r="G39" s="55">
        <v>125229972</v>
      </c>
      <c r="H39" s="55">
        <v>2613861981</v>
      </c>
      <c r="I39" s="48"/>
      <c r="J39" s="46"/>
      <c r="K39" s="57"/>
      <c r="L39" s="39"/>
    </row>
    <row r="40" spans="1:12" x14ac:dyDescent="0.25">
      <c r="A40" s="46">
        <v>35</v>
      </c>
      <c r="B40" s="46">
        <v>344</v>
      </c>
      <c r="C40" s="61" t="s">
        <v>56</v>
      </c>
      <c r="D40" s="48">
        <v>690654</v>
      </c>
      <c r="E40" s="48">
        <v>1</v>
      </c>
      <c r="F40" s="48">
        <v>690655</v>
      </c>
      <c r="G40" s="55">
        <v>0</v>
      </c>
      <c r="H40" s="55">
        <v>690655</v>
      </c>
      <c r="I40" s="48"/>
      <c r="J40" s="46"/>
      <c r="K40" s="57"/>
      <c r="L40" s="39"/>
    </row>
    <row r="41" spans="1:12" x14ac:dyDescent="0.25">
      <c r="A41" s="46">
        <v>36</v>
      </c>
      <c r="B41" s="46">
        <v>345</v>
      </c>
      <c r="C41" s="62" t="s">
        <v>57</v>
      </c>
      <c r="D41" s="48">
        <v>223286402</v>
      </c>
      <c r="E41" s="48">
        <v>85901285</v>
      </c>
      <c r="F41" s="48">
        <v>309187687</v>
      </c>
      <c r="G41" s="55">
        <v>75507286</v>
      </c>
      <c r="H41" s="55">
        <v>384694973</v>
      </c>
      <c r="I41" s="48"/>
      <c r="J41" s="46"/>
      <c r="K41" s="57"/>
      <c r="L41" s="39"/>
    </row>
    <row r="42" spans="1:12" x14ac:dyDescent="0.25">
      <c r="A42" s="46">
        <v>37</v>
      </c>
      <c r="B42" s="46">
        <v>346</v>
      </c>
      <c r="C42" s="62" t="s">
        <v>58</v>
      </c>
      <c r="D42" s="48">
        <v>277471989</v>
      </c>
      <c r="E42" s="48">
        <v>22727908</v>
      </c>
      <c r="F42" s="48">
        <v>300199897</v>
      </c>
      <c r="G42" s="55">
        <v>23452932</v>
      </c>
      <c r="H42" s="55">
        <v>323652829</v>
      </c>
      <c r="I42" s="48"/>
      <c r="J42" s="46"/>
      <c r="K42" s="57"/>
      <c r="L42" s="39"/>
    </row>
    <row r="43" spans="1:12" x14ac:dyDescent="0.25">
      <c r="A43" s="46">
        <v>38</v>
      </c>
      <c r="B43" s="46">
        <v>347</v>
      </c>
      <c r="C43" s="62" t="s">
        <v>59</v>
      </c>
      <c r="D43" s="48">
        <v>67163980</v>
      </c>
      <c r="E43" s="48">
        <v>20053</v>
      </c>
      <c r="F43" s="48">
        <v>67184033</v>
      </c>
      <c r="G43" s="55">
        <v>-1</v>
      </c>
      <c r="H43" s="55">
        <v>67184032</v>
      </c>
      <c r="I43" s="48"/>
      <c r="J43" s="46"/>
      <c r="K43" s="57"/>
      <c r="L43" s="39"/>
    </row>
    <row r="44" spans="1:12" x14ac:dyDescent="0.25">
      <c r="A44" s="46">
        <v>39</v>
      </c>
      <c r="B44" s="46">
        <v>348</v>
      </c>
      <c r="C44" s="62" t="s">
        <v>60</v>
      </c>
      <c r="D44" s="48">
        <v>139533918</v>
      </c>
      <c r="E44" s="48">
        <v>4233842</v>
      </c>
      <c r="F44" s="48">
        <v>143767760</v>
      </c>
      <c r="G44" s="55">
        <v>3650107</v>
      </c>
      <c r="H44" s="55">
        <v>147417867</v>
      </c>
      <c r="I44" s="48"/>
      <c r="J44" s="46"/>
      <c r="K44" s="57"/>
      <c r="L44" s="39"/>
    </row>
    <row r="45" spans="1:12" x14ac:dyDescent="0.25">
      <c r="A45" s="46">
        <v>40</v>
      </c>
      <c r="B45" s="46">
        <v>349</v>
      </c>
      <c r="C45" s="62" t="s">
        <v>61</v>
      </c>
      <c r="D45" s="48">
        <v>83267</v>
      </c>
      <c r="E45" s="48">
        <v>0</v>
      </c>
      <c r="F45" s="48">
        <v>83267</v>
      </c>
      <c r="G45" s="55">
        <v>0</v>
      </c>
      <c r="H45" s="55">
        <v>83267</v>
      </c>
      <c r="I45" s="48"/>
      <c r="J45" s="46"/>
      <c r="K45" s="57"/>
      <c r="L45" s="39"/>
    </row>
    <row r="46" spans="1:12" x14ac:dyDescent="0.25">
      <c r="A46" s="46">
        <v>41</v>
      </c>
      <c r="B46" s="46"/>
      <c r="C46" s="45" t="s">
        <v>62</v>
      </c>
      <c r="D46" s="48"/>
      <c r="E46" s="48"/>
      <c r="F46" s="48"/>
      <c r="G46" s="48"/>
      <c r="H46" s="48"/>
      <c r="I46" s="48"/>
      <c r="J46" s="46"/>
      <c r="K46" s="57"/>
      <c r="L46" s="39"/>
    </row>
    <row r="47" spans="1:12" x14ac:dyDescent="0.25">
      <c r="A47" s="46">
        <v>42</v>
      </c>
      <c r="B47" s="46">
        <v>350</v>
      </c>
      <c r="C47" s="62" t="s">
        <v>27</v>
      </c>
      <c r="D47" s="48">
        <v>117555</v>
      </c>
      <c r="E47" s="48">
        <v>38372</v>
      </c>
      <c r="F47" s="48">
        <v>155927</v>
      </c>
      <c r="G47" s="55">
        <v>0</v>
      </c>
      <c r="H47" s="55">
        <v>155927</v>
      </c>
      <c r="I47" s="48"/>
      <c r="J47" s="46"/>
      <c r="K47" s="57"/>
      <c r="L47" s="39"/>
    </row>
    <row r="48" spans="1:12" x14ac:dyDescent="0.25">
      <c r="A48" s="46">
        <v>43</v>
      </c>
      <c r="B48" s="46">
        <v>351</v>
      </c>
      <c r="C48" s="62" t="s">
        <v>28</v>
      </c>
      <c r="D48" s="48">
        <v>5426941</v>
      </c>
      <c r="E48" s="48">
        <v>765114</v>
      </c>
      <c r="F48" s="48">
        <v>6192055</v>
      </c>
      <c r="G48" s="55">
        <v>0</v>
      </c>
      <c r="H48" s="55">
        <v>6192055</v>
      </c>
      <c r="I48" s="48"/>
      <c r="J48" s="46"/>
      <c r="K48" s="57"/>
      <c r="L48" s="39"/>
    </row>
    <row r="49" spans="1:12" x14ac:dyDescent="0.25">
      <c r="A49" s="46">
        <v>44</v>
      </c>
      <c r="B49" s="64">
        <v>352</v>
      </c>
      <c r="C49" s="62" t="s">
        <v>63</v>
      </c>
      <c r="D49" s="48">
        <v>0</v>
      </c>
      <c r="E49" s="48">
        <v>0</v>
      </c>
      <c r="F49" s="48">
        <v>0</v>
      </c>
      <c r="G49" s="55">
        <v>0</v>
      </c>
      <c r="H49" s="55">
        <v>0</v>
      </c>
      <c r="I49" s="48"/>
      <c r="J49" s="46"/>
      <c r="K49" s="57"/>
      <c r="L49" s="39"/>
    </row>
    <row r="50" spans="1:12" x14ac:dyDescent="0.25">
      <c r="A50" s="46">
        <v>45</v>
      </c>
      <c r="B50" s="46">
        <v>352.1</v>
      </c>
      <c r="C50" s="62" t="s">
        <v>64</v>
      </c>
      <c r="D50" s="48">
        <v>8575955</v>
      </c>
      <c r="E50" s="48">
        <v>21234</v>
      </c>
      <c r="F50" s="48">
        <v>8597189</v>
      </c>
      <c r="G50" s="55">
        <v>0</v>
      </c>
      <c r="H50" s="55">
        <v>8597189</v>
      </c>
      <c r="I50" s="48"/>
      <c r="J50" s="46"/>
      <c r="K50" s="57"/>
      <c r="L50" s="39"/>
    </row>
    <row r="51" spans="1:12" x14ac:dyDescent="0.25">
      <c r="A51" s="46">
        <v>46</v>
      </c>
      <c r="B51" s="46">
        <v>352.2</v>
      </c>
      <c r="C51" s="62" t="s">
        <v>65</v>
      </c>
      <c r="D51" s="48">
        <v>61581246</v>
      </c>
      <c r="E51" s="48">
        <v>3607520</v>
      </c>
      <c r="F51" s="48">
        <v>65188766</v>
      </c>
      <c r="G51" s="55">
        <v>3258856</v>
      </c>
      <c r="H51" s="55">
        <v>68447622</v>
      </c>
      <c r="I51" s="48"/>
      <c r="J51" s="46"/>
      <c r="K51" s="57"/>
      <c r="L51" s="39"/>
    </row>
    <row r="52" spans="1:12" x14ac:dyDescent="0.25">
      <c r="A52" s="46">
        <v>47</v>
      </c>
      <c r="B52" s="46">
        <v>352.3</v>
      </c>
      <c r="C52" s="62" t="s">
        <v>66</v>
      </c>
      <c r="D52" s="48">
        <v>0</v>
      </c>
      <c r="E52" s="48">
        <v>0</v>
      </c>
      <c r="F52" s="48">
        <v>0</v>
      </c>
      <c r="G52" s="55">
        <v>0</v>
      </c>
      <c r="H52" s="55">
        <v>0</v>
      </c>
      <c r="I52" s="48"/>
      <c r="J52" s="46"/>
      <c r="K52" s="57"/>
      <c r="L52" s="39"/>
    </row>
    <row r="53" spans="1:12" x14ac:dyDescent="0.25">
      <c r="A53" s="46">
        <v>48</v>
      </c>
      <c r="B53" s="46">
        <v>353</v>
      </c>
      <c r="C53" s="63" t="s">
        <v>67</v>
      </c>
      <c r="D53" s="48">
        <v>3874150</v>
      </c>
      <c r="E53" s="48">
        <v>84907</v>
      </c>
      <c r="F53" s="48">
        <v>3959057</v>
      </c>
      <c r="G53" s="55">
        <v>-91082</v>
      </c>
      <c r="H53" s="55">
        <v>3867975</v>
      </c>
      <c r="I53" s="48"/>
      <c r="J53" s="46"/>
      <c r="K53" s="57"/>
      <c r="L53" s="39"/>
    </row>
    <row r="54" spans="1:12" x14ac:dyDescent="0.25">
      <c r="A54" s="46">
        <v>49</v>
      </c>
      <c r="B54" s="46">
        <v>354</v>
      </c>
      <c r="C54" s="63" t="s">
        <v>68</v>
      </c>
      <c r="D54" s="48">
        <v>582365</v>
      </c>
      <c r="E54" s="48">
        <v>0</v>
      </c>
      <c r="F54" s="48">
        <v>582365</v>
      </c>
      <c r="G54" s="55">
        <v>0</v>
      </c>
      <c r="H54" s="55">
        <v>582365</v>
      </c>
      <c r="I54" s="48"/>
      <c r="J54" s="46"/>
      <c r="K54" s="57"/>
      <c r="L54" s="39"/>
    </row>
    <row r="55" spans="1:12" x14ac:dyDescent="0.25">
      <c r="A55" s="46">
        <v>50</v>
      </c>
      <c r="B55" s="46">
        <v>355</v>
      </c>
      <c r="C55" s="63" t="s">
        <v>69</v>
      </c>
      <c r="D55" s="48">
        <v>0</v>
      </c>
      <c r="E55" s="48">
        <v>0</v>
      </c>
      <c r="F55" s="48">
        <v>0</v>
      </c>
      <c r="G55" s="55">
        <v>0</v>
      </c>
      <c r="H55" s="55">
        <v>0</v>
      </c>
      <c r="I55" s="48"/>
      <c r="J55" s="46"/>
      <c r="K55" s="57"/>
      <c r="L55" s="39"/>
    </row>
    <row r="56" spans="1:12" x14ac:dyDescent="0.25">
      <c r="A56" s="46">
        <v>51</v>
      </c>
      <c r="B56" s="46">
        <v>356</v>
      </c>
      <c r="C56" s="63" t="s">
        <v>70</v>
      </c>
      <c r="D56" s="48">
        <v>392952</v>
      </c>
      <c r="E56" s="48">
        <v>0</v>
      </c>
      <c r="F56" s="48">
        <v>392952</v>
      </c>
      <c r="G56" s="55">
        <v>0</v>
      </c>
      <c r="H56" s="55">
        <v>392952</v>
      </c>
      <c r="I56" s="48"/>
      <c r="J56" s="46"/>
      <c r="K56" s="57"/>
      <c r="L56" s="39"/>
    </row>
    <row r="57" spans="1:12" x14ac:dyDescent="0.25">
      <c r="A57" s="46">
        <v>52</v>
      </c>
      <c r="B57" s="46"/>
      <c r="C57" s="45" t="s">
        <v>35</v>
      </c>
      <c r="D57" s="48"/>
      <c r="E57" s="48"/>
      <c r="F57" s="48"/>
      <c r="G57" s="48"/>
      <c r="H57" s="48"/>
      <c r="I57" s="48"/>
      <c r="J57" s="46"/>
      <c r="K57" s="57"/>
      <c r="L57" s="39"/>
    </row>
    <row r="58" spans="1:12" x14ac:dyDescent="0.25">
      <c r="A58" s="46">
        <v>53</v>
      </c>
      <c r="B58" s="46">
        <v>360</v>
      </c>
      <c r="C58" s="43" t="s">
        <v>27</v>
      </c>
      <c r="D58" s="48">
        <v>182430</v>
      </c>
      <c r="E58" s="48">
        <v>0</v>
      </c>
      <c r="F58" s="48">
        <v>182430</v>
      </c>
      <c r="G58" s="55">
        <v>0</v>
      </c>
      <c r="H58" s="55">
        <v>182430</v>
      </c>
      <c r="I58" s="48"/>
      <c r="J58" s="46"/>
      <c r="K58" s="57"/>
      <c r="L58" s="39"/>
    </row>
    <row r="59" spans="1:12" x14ac:dyDescent="0.25">
      <c r="A59" s="46">
        <v>54</v>
      </c>
      <c r="B59" s="46">
        <v>361</v>
      </c>
      <c r="C59" s="62" t="s">
        <v>28</v>
      </c>
      <c r="D59" s="48">
        <v>4918396</v>
      </c>
      <c r="E59" s="48">
        <v>147469</v>
      </c>
      <c r="F59" s="48">
        <v>5065865</v>
      </c>
      <c r="G59" s="55">
        <v>0</v>
      </c>
      <c r="H59" s="55">
        <v>5065865</v>
      </c>
      <c r="I59" s="48"/>
      <c r="J59" s="46"/>
      <c r="K59" s="57"/>
      <c r="L59" s="39"/>
    </row>
    <row r="60" spans="1:12" x14ac:dyDescent="0.25">
      <c r="A60" s="46">
        <v>55</v>
      </c>
      <c r="B60" s="46">
        <v>362</v>
      </c>
      <c r="C60" s="62" t="s">
        <v>71</v>
      </c>
      <c r="D60" s="48">
        <v>741251</v>
      </c>
      <c r="E60" s="48">
        <v>0</v>
      </c>
      <c r="F60" s="48">
        <v>741251</v>
      </c>
      <c r="G60" s="55">
        <v>0</v>
      </c>
      <c r="H60" s="55">
        <v>741251</v>
      </c>
      <c r="I60" s="48"/>
      <c r="J60" s="46"/>
      <c r="K60" s="57"/>
      <c r="L60" s="39"/>
    </row>
    <row r="61" spans="1:12" x14ac:dyDescent="0.25">
      <c r="A61" s="46">
        <v>56</v>
      </c>
      <c r="B61" s="46">
        <v>363</v>
      </c>
      <c r="C61" s="62" t="s">
        <v>41</v>
      </c>
      <c r="D61" s="48">
        <v>6682613</v>
      </c>
      <c r="E61" s="48">
        <v>2465874</v>
      </c>
      <c r="F61" s="48">
        <v>9148487</v>
      </c>
      <c r="G61" s="55">
        <v>698917</v>
      </c>
      <c r="H61" s="55">
        <v>9847404</v>
      </c>
      <c r="I61" s="48"/>
      <c r="J61" s="46"/>
      <c r="K61" s="57"/>
      <c r="L61" s="39"/>
    </row>
    <row r="62" spans="1:12" x14ac:dyDescent="0.25">
      <c r="A62" s="46">
        <v>57</v>
      </c>
      <c r="B62" s="46">
        <v>364</v>
      </c>
      <c r="C62" s="62" t="s">
        <v>42</v>
      </c>
      <c r="D62" s="48">
        <v>0</v>
      </c>
      <c r="E62" s="48">
        <v>0</v>
      </c>
      <c r="F62" s="48">
        <v>0</v>
      </c>
      <c r="G62" s="55">
        <v>0</v>
      </c>
      <c r="H62" s="55">
        <v>0</v>
      </c>
      <c r="I62" s="48"/>
      <c r="J62" s="46"/>
      <c r="K62" s="57"/>
      <c r="L62" s="39"/>
    </row>
    <row r="63" spans="1:12" x14ac:dyDescent="0.25">
      <c r="A63" s="46">
        <v>58</v>
      </c>
      <c r="B63" s="46">
        <v>365</v>
      </c>
      <c r="C63" s="62" t="s">
        <v>44</v>
      </c>
      <c r="D63" s="48">
        <v>1542362</v>
      </c>
      <c r="E63" s="48">
        <v>5</v>
      </c>
      <c r="F63" s="48">
        <v>1542367</v>
      </c>
      <c r="G63" s="55">
        <v>0</v>
      </c>
      <c r="H63" s="55">
        <v>1542367</v>
      </c>
      <c r="I63" s="48"/>
      <c r="J63" s="46"/>
      <c r="K63" s="57"/>
      <c r="L63" s="39"/>
    </row>
    <row r="64" spans="1:12" x14ac:dyDescent="0.25">
      <c r="A64" s="46">
        <v>59</v>
      </c>
      <c r="B64" s="46"/>
      <c r="C64" s="45" t="s">
        <v>72</v>
      </c>
      <c r="D64" s="48"/>
      <c r="E64" s="48"/>
      <c r="F64" s="48"/>
      <c r="G64" s="48"/>
      <c r="H64" s="48"/>
      <c r="I64" s="48"/>
      <c r="J64" s="46"/>
      <c r="K64" s="57"/>
      <c r="L64" s="39"/>
    </row>
    <row r="65" spans="1:12" x14ac:dyDescent="0.25">
      <c r="A65" s="46">
        <v>60</v>
      </c>
      <c r="B65" s="46">
        <v>370</v>
      </c>
      <c r="C65" s="43" t="s">
        <v>27</v>
      </c>
      <c r="D65" s="48">
        <v>1078562</v>
      </c>
      <c r="E65" s="48">
        <v>0</v>
      </c>
      <c r="F65" s="48">
        <v>1078562</v>
      </c>
      <c r="G65" s="55">
        <v>0</v>
      </c>
      <c r="H65" s="55">
        <v>1078562</v>
      </c>
      <c r="I65" s="48"/>
      <c r="J65" s="46"/>
      <c r="K65" s="57"/>
      <c r="L65" s="39"/>
    </row>
    <row r="66" spans="1:12" x14ac:dyDescent="0.25">
      <c r="A66" s="46">
        <v>61</v>
      </c>
      <c r="B66" s="46">
        <v>370.1</v>
      </c>
      <c r="C66" s="43" t="s">
        <v>73</v>
      </c>
      <c r="D66" s="48">
        <v>0</v>
      </c>
      <c r="E66" s="48">
        <v>0</v>
      </c>
      <c r="F66" s="48">
        <v>0</v>
      </c>
      <c r="G66" s="55">
        <v>0</v>
      </c>
      <c r="H66" s="55">
        <v>0</v>
      </c>
      <c r="I66" s="48"/>
      <c r="J66" s="46"/>
      <c r="K66" s="57"/>
      <c r="L66" s="39"/>
    </row>
    <row r="67" spans="1:12" x14ac:dyDescent="0.25">
      <c r="A67" s="46">
        <v>62</v>
      </c>
      <c r="B67" s="46">
        <v>370.2</v>
      </c>
      <c r="C67" s="43" t="s">
        <v>74</v>
      </c>
      <c r="D67" s="48">
        <v>0</v>
      </c>
      <c r="E67" s="48">
        <v>0</v>
      </c>
      <c r="F67" s="48">
        <v>0</v>
      </c>
      <c r="G67" s="55">
        <v>0</v>
      </c>
      <c r="H67" s="55">
        <v>0</v>
      </c>
      <c r="I67" s="48"/>
      <c r="J67" s="46"/>
      <c r="K67" s="57"/>
      <c r="L67" s="39"/>
    </row>
    <row r="68" spans="1:12" x14ac:dyDescent="0.25">
      <c r="A68" s="46">
        <v>63</v>
      </c>
      <c r="B68" s="46">
        <v>371</v>
      </c>
      <c r="C68" s="62" t="s">
        <v>28</v>
      </c>
      <c r="D68" s="48">
        <v>14013322</v>
      </c>
      <c r="E68" s="48">
        <v>19880</v>
      </c>
      <c r="F68" s="48">
        <v>14033202</v>
      </c>
      <c r="G68" s="55">
        <v>0</v>
      </c>
      <c r="H68" s="55">
        <v>14033202</v>
      </c>
      <c r="I68" s="48"/>
      <c r="J68" s="46"/>
      <c r="K68" s="57"/>
      <c r="L68" s="39"/>
    </row>
    <row r="69" spans="1:12" x14ac:dyDescent="0.25">
      <c r="A69" s="46">
        <v>64</v>
      </c>
      <c r="B69" s="46">
        <v>372</v>
      </c>
      <c r="C69" s="62" t="s">
        <v>75</v>
      </c>
      <c r="D69" s="48">
        <v>19038129</v>
      </c>
      <c r="E69" s="48">
        <v>5364998</v>
      </c>
      <c r="F69" s="48">
        <v>24403127</v>
      </c>
      <c r="G69" s="55">
        <v>6160953</v>
      </c>
      <c r="H69" s="55">
        <v>30564080</v>
      </c>
      <c r="I69" s="48"/>
      <c r="J69" s="46"/>
      <c r="K69" s="57"/>
      <c r="L69" s="39"/>
    </row>
    <row r="70" spans="1:12" x14ac:dyDescent="0.25">
      <c r="A70" s="46">
        <v>65</v>
      </c>
      <c r="B70" s="46">
        <v>373</v>
      </c>
      <c r="C70" s="62" t="s">
        <v>76</v>
      </c>
      <c r="D70" s="48">
        <v>11909627</v>
      </c>
      <c r="E70" s="48">
        <v>1076864</v>
      </c>
      <c r="F70" s="48">
        <v>12986491</v>
      </c>
      <c r="G70" s="55">
        <v>1222864</v>
      </c>
      <c r="H70" s="55">
        <v>14209355</v>
      </c>
      <c r="I70" s="48"/>
      <c r="J70" s="46"/>
      <c r="K70" s="57"/>
      <c r="L70" s="39"/>
    </row>
    <row r="71" spans="1:12" x14ac:dyDescent="0.25">
      <c r="A71" s="46">
        <v>66</v>
      </c>
      <c r="B71" s="46">
        <v>374</v>
      </c>
      <c r="C71" s="62" t="s">
        <v>77</v>
      </c>
      <c r="D71" s="48">
        <v>527127</v>
      </c>
      <c r="E71" s="48">
        <v>0</v>
      </c>
      <c r="F71" s="48">
        <v>527127</v>
      </c>
      <c r="G71" s="55">
        <v>0</v>
      </c>
      <c r="H71" s="55">
        <v>527127</v>
      </c>
      <c r="I71" s="48"/>
      <c r="J71" s="46"/>
      <c r="K71" s="57"/>
      <c r="L71" s="39"/>
    </row>
    <row r="72" spans="1:12" x14ac:dyDescent="0.25">
      <c r="A72" s="46">
        <v>67</v>
      </c>
      <c r="B72" s="46">
        <v>375</v>
      </c>
      <c r="C72" s="62" t="s">
        <v>78</v>
      </c>
      <c r="D72" s="48">
        <v>0</v>
      </c>
      <c r="E72" s="48">
        <v>0</v>
      </c>
      <c r="F72" s="48">
        <v>0</v>
      </c>
      <c r="G72" s="55">
        <v>0</v>
      </c>
      <c r="H72" s="55">
        <v>0</v>
      </c>
      <c r="I72" s="48"/>
      <c r="J72" s="46"/>
      <c r="K72" s="57"/>
      <c r="L72" s="39"/>
    </row>
    <row r="73" spans="1:12" x14ac:dyDescent="0.25">
      <c r="A73" s="46">
        <v>68</v>
      </c>
      <c r="B73" s="46"/>
      <c r="C73" s="45" t="s">
        <v>79</v>
      </c>
      <c r="D73" s="48"/>
      <c r="E73" s="48"/>
      <c r="F73" s="48"/>
      <c r="G73" s="48"/>
      <c r="H73" s="48"/>
      <c r="I73" s="48"/>
      <c r="J73" s="46"/>
      <c r="K73" s="57"/>
      <c r="L73" s="39"/>
    </row>
    <row r="74" spans="1:12" x14ac:dyDescent="0.25">
      <c r="A74" s="46">
        <v>69</v>
      </c>
      <c r="B74" s="46">
        <v>389</v>
      </c>
      <c r="C74" s="62" t="s">
        <v>80</v>
      </c>
      <c r="D74" s="48">
        <v>1085044</v>
      </c>
      <c r="E74" s="48">
        <v>0</v>
      </c>
      <c r="F74" s="48">
        <v>1085044</v>
      </c>
      <c r="G74" s="55">
        <v>0</v>
      </c>
      <c r="H74" s="55">
        <v>1085044</v>
      </c>
      <c r="I74" s="48"/>
      <c r="J74" s="46"/>
      <c r="K74" s="57"/>
      <c r="L74" s="39"/>
    </row>
    <row r="75" spans="1:12" x14ac:dyDescent="0.25">
      <c r="A75" s="46">
        <v>70</v>
      </c>
      <c r="B75" s="46">
        <v>390</v>
      </c>
      <c r="C75" s="61" t="s">
        <v>81</v>
      </c>
      <c r="D75" s="48">
        <v>46912482</v>
      </c>
      <c r="E75" s="48">
        <v>5355763</v>
      </c>
      <c r="F75" s="48">
        <v>52268245</v>
      </c>
      <c r="G75" s="55">
        <v>71747</v>
      </c>
      <c r="H75" s="55">
        <v>52339992</v>
      </c>
      <c r="I75" s="48"/>
      <c r="J75" s="46"/>
      <c r="K75" s="57"/>
      <c r="L75" s="39"/>
    </row>
    <row r="76" spans="1:12" x14ac:dyDescent="0.25">
      <c r="A76" s="46">
        <v>71</v>
      </c>
      <c r="B76" s="46">
        <v>390.1</v>
      </c>
      <c r="C76" s="62" t="s">
        <v>82</v>
      </c>
      <c r="D76" s="48">
        <v>13374929</v>
      </c>
      <c r="E76" s="48">
        <v>1006988</v>
      </c>
      <c r="F76" s="48">
        <v>14381917</v>
      </c>
      <c r="G76" s="55">
        <v>1226034</v>
      </c>
      <c r="H76" s="55">
        <v>15607951</v>
      </c>
      <c r="I76" s="48"/>
      <c r="J76" s="46"/>
      <c r="K76" s="57"/>
      <c r="L76" s="39"/>
    </row>
    <row r="77" spans="1:12" x14ac:dyDescent="0.25">
      <c r="A77" s="46">
        <v>72</v>
      </c>
      <c r="B77" s="46">
        <v>390.2</v>
      </c>
      <c r="C77" s="62" t="s">
        <v>83</v>
      </c>
      <c r="D77" s="48">
        <v>1923449</v>
      </c>
      <c r="E77" s="48">
        <v>0</v>
      </c>
      <c r="F77" s="48">
        <v>1923449</v>
      </c>
      <c r="G77" s="55">
        <v>0</v>
      </c>
      <c r="H77" s="55">
        <v>1923449</v>
      </c>
      <c r="I77" s="48"/>
      <c r="J77" s="46"/>
      <c r="K77" s="57"/>
      <c r="L77" s="39"/>
    </row>
    <row r="78" spans="1:12" x14ac:dyDescent="0.25">
      <c r="A78" s="46">
        <v>73</v>
      </c>
      <c r="B78" s="46">
        <v>390.3</v>
      </c>
      <c r="C78" s="62" t="s">
        <v>84</v>
      </c>
      <c r="D78" s="48">
        <v>4740588</v>
      </c>
      <c r="E78" s="48">
        <v>21264</v>
      </c>
      <c r="F78" s="48">
        <v>4761852</v>
      </c>
      <c r="G78" s="55">
        <v>0</v>
      </c>
      <c r="H78" s="55">
        <v>4761852</v>
      </c>
      <c r="I78" s="48"/>
      <c r="J78" s="46"/>
      <c r="K78" s="57"/>
      <c r="L78" s="39"/>
    </row>
    <row r="79" spans="1:12" x14ac:dyDescent="0.25">
      <c r="A79" s="46">
        <v>74</v>
      </c>
      <c r="B79" s="46">
        <v>390.9</v>
      </c>
      <c r="C79" s="62" t="s">
        <v>85</v>
      </c>
      <c r="D79" s="48">
        <v>233857</v>
      </c>
      <c r="E79" s="48">
        <v>0</v>
      </c>
      <c r="F79" s="48">
        <v>233857</v>
      </c>
      <c r="G79" s="55">
        <v>0</v>
      </c>
      <c r="H79" s="55">
        <v>233857</v>
      </c>
      <c r="I79" s="48"/>
      <c r="J79" s="46"/>
      <c r="K79" s="57"/>
      <c r="L79" s="39"/>
    </row>
    <row r="80" spans="1:12" x14ac:dyDescent="0.25">
      <c r="A80" s="46">
        <v>75</v>
      </c>
      <c r="B80" s="46">
        <v>391</v>
      </c>
      <c r="C80" s="62" t="s">
        <v>86</v>
      </c>
      <c r="D80" s="48">
        <v>2658746</v>
      </c>
      <c r="E80" s="48">
        <v>616761</v>
      </c>
      <c r="F80" s="48">
        <v>3275507</v>
      </c>
      <c r="G80" s="55">
        <v>0</v>
      </c>
      <c r="H80" s="55">
        <v>3275507</v>
      </c>
      <c r="I80" s="48"/>
      <c r="J80" s="46"/>
      <c r="K80" s="57"/>
      <c r="L80" s="39"/>
    </row>
    <row r="81" spans="1:12" x14ac:dyDescent="0.25">
      <c r="A81" s="46">
        <v>76</v>
      </c>
      <c r="B81" s="46">
        <v>391.1</v>
      </c>
      <c r="C81" s="62" t="s">
        <v>87</v>
      </c>
      <c r="D81" s="48">
        <v>7427097</v>
      </c>
      <c r="E81" s="48">
        <v>2200449</v>
      </c>
      <c r="F81" s="48">
        <v>9627546</v>
      </c>
      <c r="G81" s="55">
        <v>2553954</v>
      </c>
      <c r="H81" s="55">
        <v>12181500</v>
      </c>
      <c r="I81" s="48"/>
      <c r="J81" s="46"/>
      <c r="K81" s="57"/>
      <c r="L81" s="39"/>
    </row>
    <row r="82" spans="1:12" x14ac:dyDescent="0.25">
      <c r="A82" s="46">
        <v>77</v>
      </c>
      <c r="B82" s="46">
        <v>391.2</v>
      </c>
      <c r="C82" s="62" t="s">
        <v>88</v>
      </c>
      <c r="D82" s="48">
        <v>3151674</v>
      </c>
      <c r="E82" s="48">
        <v>0</v>
      </c>
      <c r="F82" s="48">
        <v>3151674</v>
      </c>
      <c r="G82" s="55">
        <v>0</v>
      </c>
      <c r="H82" s="55">
        <v>3151674</v>
      </c>
      <c r="I82" s="48"/>
      <c r="J82" s="46"/>
      <c r="K82" s="57"/>
      <c r="L82" s="39"/>
    </row>
    <row r="83" spans="1:12" x14ac:dyDescent="0.25">
      <c r="A83" s="46">
        <v>78</v>
      </c>
      <c r="B83" s="46">
        <v>391.25</v>
      </c>
      <c r="C83" s="62" t="s">
        <v>89</v>
      </c>
      <c r="D83" s="48">
        <v>78649142</v>
      </c>
      <c r="E83" s="48">
        <v>7185457</v>
      </c>
      <c r="F83" s="48">
        <v>85834599</v>
      </c>
      <c r="G83" s="55">
        <v>10787895</v>
      </c>
      <c r="H83" s="55">
        <v>96622494</v>
      </c>
      <c r="I83" s="49"/>
      <c r="J83" s="46"/>
      <c r="K83" s="57"/>
      <c r="L83" s="39"/>
    </row>
    <row r="84" spans="1:12" x14ac:dyDescent="0.25">
      <c r="A84" s="46">
        <v>79</v>
      </c>
      <c r="B84" s="46">
        <v>391.26</v>
      </c>
      <c r="C84" s="62" t="s">
        <v>90</v>
      </c>
      <c r="D84" s="48">
        <v>0</v>
      </c>
      <c r="E84" s="48">
        <v>0</v>
      </c>
      <c r="F84" s="48">
        <v>0</v>
      </c>
      <c r="G84" s="55">
        <v>0</v>
      </c>
      <c r="H84" s="55">
        <v>0</v>
      </c>
      <c r="I84" s="48"/>
      <c r="J84" s="46"/>
      <c r="K84" s="57"/>
      <c r="L84" s="39"/>
    </row>
    <row r="85" spans="1:12" x14ac:dyDescent="0.25">
      <c r="A85" s="46">
        <v>80</v>
      </c>
      <c r="B85" s="46">
        <v>391.3</v>
      </c>
      <c r="C85" s="62" t="s">
        <v>91</v>
      </c>
      <c r="D85" s="48">
        <v>35070</v>
      </c>
      <c r="E85" s="48">
        <v>460672</v>
      </c>
      <c r="F85" s="48">
        <v>495742</v>
      </c>
      <c r="G85" s="55">
        <v>611228</v>
      </c>
      <c r="H85" s="55">
        <v>1106970</v>
      </c>
      <c r="I85" s="48"/>
      <c r="J85" s="46"/>
      <c r="K85" s="57"/>
      <c r="L85" s="39"/>
    </row>
    <row r="86" spans="1:12" x14ac:dyDescent="0.25">
      <c r="A86" s="46">
        <v>81</v>
      </c>
      <c r="B86" s="46">
        <v>391.4</v>
      </c>
      <c r="C86" s="62" t="s">
        <v>92</v>
      </c>
      <c r="D86" s="48">
        <v>46360756</v>
      </c>
      <c r="E86" s="48">
        <v>0</v>
      </c>
      <c r="F86" s="48">
        <v>46360756</v>
      </c>
      <c r="G86" s="55">
        <v>0</v>
      </c>
      <c r="H86" s="55">
        <v>46360756</v>
      </c>
      <c r="I86" s="48"/>
      <c r="J86" s="46"/>
      <c r="K86" s="57"/>
      <c r="L86" s="39"/>
    </row>
    <row r="87" spans="1:12" x14ac:dyDescent="0.25">
      <c r="A87" s="46">
        <v>82</v>
      </c>
      <c r="B87" s="46">
        <v>392</v>
      </c>
      <c r="C87" s="62" t="s">
        <v>93</v>
      </c>
      <c r="D87" s="48">
        <v>2662527</v>
      </c>
      <c r="E87" s="48">
        <v>53374</v>
      </c>
      <c r="F87" s="48">
        <v>2715901</v>
      </c>
      <c r="G87" s="55">
        <v>0</v>
      </c>
      <c r="H87" s="55">
        <v>2715901</v>
      </c>
      <c r="I87" s="48"/>
      <c r="J87" s="46"/>
      <c r="K87" s="57"/>
      <c r="L87" s="39"/>
    </row>
    <row r="88" spans="1:12" x14ac:dyDescent="0.25">
      <c r="A88" s="46">
        <v>83</v>
      </c>
      <c r="B88" s="46">
        <v>392.1</v>
      </c>
      <c r="C88" s="62" t="s">
        <v>94</v>
      </c>
      <c r="D88" s="48">
        <v>27828429</v>
      </c>
      <c r="E88" s="48">
        <v>0</v>
      </c>
      <c r="F88" s="48">
        <v>27828429</v>
      </c>
      <c r="G88" s="55">
        <v>0</v>
      </c>
      <c r="H88" s="55">
        <v>27828429</v>
      </c>
      <c r="I88" s="48"/>
      <c r="J88" s="46"/>
      <c r="K88" s="57"/>
      <c r="L88" s="39"/>
    </row>
    <row r="89" spans="1:12" x14ac:dyDescent="0.25">
      <c r="A89" s="46">
        <v>84</v>
      </c>
      <c r="B89" s="46">
        <v>392.2</v>
      </c>
      <c r="C89" s="62" t="s">
        <v>95</v>
      </c>
      <c r="D89" s="48">
        <v>27234688</v>
      </c>
      <c r="E89" s="48">
        <v>1417559</v>
      </c>
      <c r="F89" s="48">
        <v>28652247</v>
      </c>
      <c r="G89" s="55">
        <v>0</v>
      </c>
      <c r="H89" s="55">
        <v>28652247</v>
      </c>
      <c r="I89" s="48"/>
      <c r="J89" s="46"/>
      <c r="K89" s="57"/>
      <c r="L89" s="39"/>
    </row>
    <row r="90" spans="1:12" x14ac:dyDescent="0.25">
      <c r="A90" s="46">
        <v>85</v>
      </c>
      <c r="B90" s="46">
        <v>392.3</v>
      </c>
      <c r="C90" s="62" t="s">
        <v>96</v>
      </c>
      <c r="D90" s="48">
        <v>1174602</v>
      </c>
      <c r="E90" s="48">
        <v>15588968</v>
      </c>
      <c r="F90" s="48">
        <v>16763570</v>
      </c>
      <c r="G90" s="55">
        <v>14665524</v>
      </c>
      <c r="H90" s="55">
        <v>31429094</v>
      </c>
      <c r="I90" s="48"/>
      <c r="J90" s="46"/>
      <c r="K90" s="57"/>
      <c r="L90" s="39"/>
    </row>
    <row r="91" spans="1:12" x14ac:dyDescent="0.25">
      <c r="A91" s="46">
        <v>86</v>
      </c>
      <c r="B91" s="46">
        <v>392.4</v>
      </c>
      <c r="C91" s="62" t="s">
        <v>97</v>
      </c>
      <c r="D91" s="48">
        <v>19064053</v>
      </c>
      <c r="E91" s="48">
        <v>482759</v>
      </c>
      <c r="F91" s="48">
        <v>19546812</v>
      </c>
      <c r="G91" s="55">
        <v>0</v>
      </c>
      <c r="H91" s="55">
        <v>19546812</v>
      </c>
      <c r="I91" s="48"/>
      <c r="J91" s="46"/>
      <c r="K91" s="57"/>
      <c r="L91" s="39"/>
    </row>
    <row r="92" spans="1:12" x14ac:dyDescent="0.25">
      <c r="A92" s="46">
        <v>87</v>
      </c>
      <c r="B92" s="46">
        <v>393</v>
      </c>
      <c r="C92" s="62" t="s">
        <v>98</v>
      </c>
      <c r="D92" s="48">
        <v>821646</v>
      </c>
      <c r="E92" s="48">
        <v>0</v>
      </c>
      <c r="F92" s="48">
        <v>821646</v>
      </c>
      <c r="G92" s="55">
        <v>0</v>
      </c>
      <c r="H92" s="55">
        <v>821646</v>
      </c>
      <c r="I92" s="48"/>
      <c r="J92" s="46"/>
      <c r="K92" s="57"/>
      <c r="L92" s="39"/>
    </row>
    <row r="93" spans="1:12" x14ac:dyDescent="0.25">
      <c r="A93" s="46">
        <v>88</v>
      </c>
      <c r="B93" s="46">
        <v>394</v>
      </c>
      <c r="C93" s="62" t="s">
        <v>99</v>
      </c>
      <c r="D93" s="48">
        <v>15842157</v>
      </c>
      <c r="E93" s="48">
        <v>1481745</v>
      </c>
      <c r="F93" s="48">
        <v>17323902</v>
      </c>
      <c r="G93" s="55">
        <v>1439850</v>
      </c>
      <c r="H93" s="55">
        <v>18763752</v>
      </c>
      <c r="I93" s="48"/>
      <c r="J93" s="46"/>
      <c r="K93" s="57"/>
      <c r="L93" s="39"/>
    </row>
    <row r="94" spans="1:12" x14ac:dyDescent="0.25">
      <c r="A94" s="46">
        <v>89</v>
      </c>
      <c r="B94" s="46">
        <v>395</v>
      </c>
      <c r="C94" s="62" t="s">
        <v>100</v>
      </c>
      <c r="D94" s="48">
        <v>2217847</v>
      </c>
      <c r="E94" s="48">
        <v>43737</v>
      </c>
      <c r="F94" s="48">
        <v>2261584</v>
      </c>
      <c r="G94" s="55">
        <v>0</v>
      </c>
      <c r="H94" s="55">
        <v>2261584</v>
      </c>
      <c r="I94" s="48"/>
      <c r="J94" s="39"/>
      <c r="K94" s="57"/>
      <c r="L94" s="39"/>
    </row>
    <row r="95" spans="1:12" x14ac:dyDescent="0.25">
      <c r="A95" s="46">
        <v>90</v>
      </c>
      <c r="B95" s="46">
        <v>396</v>
      </c>
      <c r="C95" s="62" t="s">
        <v>101</v>
      </c>
      <c r="D95" s="48">
        <v>2556025</v>
      </c>
      <c r="E95" s="48">
        <v>200231</v>
      </c>
      <c r="F95" s="48">
        <v>2756256</v>
      </c>
      <c r="G95" s="55">
        <v>0</v>
      </c>
      <c r="H95" s="55">
        <v>2756256</v>
      </c>
      <c r="I95" s="48"/>
      <c r="J95" s="39"/>
      <c r="K95" s="57"/>
      <c r="L95" s="39"/>
    </row>
    <row r="96" spans="1:12" x14ac:dyDescent="0.25">
      <c r="A96" s="46">
        <v>91</v>
      </c>
      <c r="B96" s="46">
        <v>397</v>
      </c>
      <c r="C96" s="62" t="s">
        <v>102</v>
      </c>
      <c r="D96" s="48">
        <v>985726</v>
      </c>
      <c r="E96" s="48">
        <v>76121</v>
      </c>
      <c r="F96" s="48">
        <v>1061847</v>
      </c>
      <c r="G96" s="55">
        <v>0</v>
      </c>
      <c r="H96" s="55">
        <v>1061847</v>
      </c>
      <c r="I96" s="48"/>
      <c r="J96" s="39"/>
      <c r="K96" s="57"/>
      <c r="L96" s="39"/>
    </row>
    <row r="97" spans="1:12" x14ac:dyDescent="0.25">
      <c r="A97" s="46">
        <v>92</v>
      </c>
      <c r="B97" s="46">
        <v>397.1</v>
      </c>
      <c r="C97" s="62" t="s">
        <v>103</v>
      </c>
      <c r="D97" s="48">
        <v>16724289</v>
      </c>
      <c r="E97" s="48">
        <v>206089</v>
      </c>
      <c r="F97" s="48">
        <v>16930378</v>
      </c>
      <c r="G97" s="55">
        <v>0</v>
      </c>
      <c r="H97" s="55">
        <v>16930378</v>
      </c>
      <c r="I97" s="48"/>
      <c r="J97" s="39"/>
      <c r="K97" s="57"/>
      <c r="L97" s="39"/>
    </row>
    <row r="98" spans="1:12" x14ac:dyDescent="0.25">
      <c r="A98" s="46">
        <v>93</v>
      </c>
      <c r="B98" s="46">
        <v>397.2</v>
      </c>
      <c r="C98" s="62" t="s">
        <v>104</v>
      </c>
      <c r="D98" s="48">
        <v>141879</v>
      </c>
      <c r="E98" s="48">
        <v>0</v>
      </c>
      <c r="F98" s="48">
        <v>141879</v>
      </c>
      <c r="G98" s="55">
        <v>0</v>
      </c>
      <c r="H98" s="55">
        <v>141879</v>
      </c>
      <c r="I98" s="48"/>
      <c r="J98" s="39"/>
      <c r="K98" s="57"/>
      <c r="L98" s="39"/>
    </row>
    <row r="99" spans="1:12" x14ac:dyDescent="0.25">
      <c r="A99" s="46">
        <v>94</v>
      </c>
      <c r="B99" s="46">
        <v>398</v>
      </c>
      <c r="C99" s="62" t="s">
        <v>105</v>
      </c>
      <c r="D99" s="48">
        <v>6238910</v>
      </c>
      <c r="E99" s="48">
        <v>434030</v>
      </c>
      <c r="F99" s="48">
        <v>6672940</v>
      </c>
      <c r="G99" s="55">
        <v>0</v>
      </c>
      <c r="H99" s="55">
        <v>6672940</v>
      </c>
      <c r="I99" s="48"/>
      <c r="J99" s="39"/>
      <c r="K99" s="57"/>
      <c r="L99" s="39"/>
    </row>
    <row r="100" spans="1:12" x14ac:dyDescent="0.25">
      <c r="A100" s="46">
        <v>95</v>
      </c>
      <c r="B100" s="46">
        <v>399</v>
      </c>
      <c r="C100" s="62" t="s">
        <v>106</v>
      </c>
      <c r="D100" s="48">
        <v>1324741</v>
      </c>
      <c r="E100" s="48">
        <v>18275</v>
      </c>
      <c r="F100" s="48">
        <v>1343016</v>
      </c>
      <c r="G100" s="55">
        <v>29588</v>
      </c>
      <c r="H100" s="55">
        <v>1372604</v>
      </c>
      <c r="I100" s="48"/>
      <c r="J100" s="39"/>
      <c r="K100" s="57"/>
      <c r="L100" s="39"/>
    </row>
    <row r="101" spans="1:12" x14ac:dyDescent="0.25">
      <c r="A101" s="46">
        <v>96</v>
      </c>
      <c r="B101" s="43"/>
      <c r="C101" s="43"/>
      <c r="D101" s="48"/>
      <c r="E101" s="48"/>
      <c r="F101" s="48"/>
      <c r="G101" s="48"/>
      <c r="H101" s="48"/>
      <c r="I101" s="48"/>
      <c r="J101" s="39"/>
      <c r="K101" s="57"/>
      <c r="L101" s="39"/>
    </row>
    <row r="102" spans="1:12" ht="15.75" thickBot="1" x14ac:dyDescent="0.3">
      <c r="A102" s="46">
        <v>97</v>
      </c>
      <c r="B102" s="39"/>
      <c r="C102" s="45" t="s">
        <v>154</v>
      </c>
      <c r="D102" s="56">
        <v>4148604106</v>
      </c>
      <c r="E102" s="56">
        <v>503094353</v>
      </c>
      <c r="F102" s="56">
        <v>4651698459</v>
      </c>
      <c r="G102" s="56">
        <v>333245303</v>
      </c>
      <c r="H102" s="56">
        <v>4984943762</v>
      </c>
      <c r="I102" s="39"/>
      <c r="J102" s="60"/>
      <c r="K102" s="57"/>
      <c r="L102" s="58"/>
    </row>
    <row r="103" spans="1:12" ht="15.75" thickTop="1" x14ac:dyDescent="0.25">
      <c r="A103" s="46"/>
      <c r="B103" s="39"/>
      <c r="C103" s="43"/>
      <c r="D103" s="53"/>
      <c r="E103" s="53"/>
      <c r="F103" s="53"/>
      <c r="G103" s="53"/>
      <c r="H103" s="53"/>
      <c r="I103" s="39"/>
      <c r="J103" s="39"/>
      <c r="K103" s="40"/>
      <c r="L103" s="39"/>
    </row>
    <row r="104" spans="1:12" x14ac:dyDescent="0.25">
      <c r="A104" s="46"/>
      <c r="B104" s="39"/>
      <c r="C104" s="43"/>
      <c r="D104" s="39"/>
      <c r="E104" s="39"/>
      <c r="F104" s="39"/>
      <c r="G104" s="39"/>
      <c r="H104" s="39"/>
      <c r="I104" s="39"/>
      <c r="J104" s="39"/>
      <c r="K104" s="39"/>
      <c r="L104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E6FC-F2CB-46B9-8F85-A51CD3ACFF86}">
  <dimension ref="A1:L637"/>
  <sheetViews>
    <sheetView workbookViewId="0">
      <selection activeCell="F1" sqref="F1"/>
    </sheetView>
  </sheetViews>
  <sheetFormatPr defaultRowHeight="15" x14ac:dyDescent="0.25"/>
  <cols>
    <col min="2" max="2" width="7.28515625" bestFit="1" customWidth="1"/>
    <col min="3" max="3" width="41.7109375" bestFit="1" customWidth="1"/>
    <col min="4" max="4" width="12.42578125" bestFit="1" customWidth="1"/>
    <col min="5" max="5" width="11.42578125" bestFit="1" customWidth="1"/>
    <col min="6" max="6" width="12.42578125" bestFit="1" customWidth="1"/>
    <col min="7" max="7" width="11.42578125" bestFit="1" customWidth="1"/>
    <col min="8" max="8" width="12.42578125" bestFit="1" customWidth="1"/>
  </cols>
  <sheetData>
    <row r="1" spans="1:12" ht="15.75" x14ac:dyDescent="0.25">
      <c r="A1" s="67" t="s">
        <v>145</v>
      </c>
      <c r="B1" s="69"/>
      <c r="C1" s="69"/>
      <c r="D1" s="69"/>
      <c r="E1" s="69"/>
      <c r="F1" s="176" t="s">
        <v>200</v>
      </c>
      <c r="G1" s="69"/>
      <c r="H1" s="69"/>
      <c r="I1" s="69"/>
      <c r="J1" s="65"/>
      <c r="K1" s="65"/>
      <c r="L1" s="65"/>
    </row>
    <row r="2" spans="1:12" x14ac:dyDescent="0.25">
      <c r="A2" s="84" t="s">
        <v>159</v>
      </c>
      <c r="B2" s="70"/>
      <c r="C2" s="70"/>
      <c r="D2" s="73"/>
      <c r="E2" s="69"/>
      <c r="F2" s="69"/>
      <c r="G2" s="69"/>
      <c r="H2" s="69"/>
      <c r="I2" s="69"/>
      <c r="J2" s="65"/>
      <c r="K2" s="65"/>
      <c r="L2" s="65"/>
    </row>
    <row r="3" spans="1:12" x14ac:dyDescent="0.25">
      <c r="A3" s="68" t="s">
        <v>147</v>
      </c>
      <c r="B3" s="70"/>
      <c r="C3" s="70"/>
      <c r="D3" s="70"/>
      <c r="E3" s="69"/>
      <c r="F3" s="69"/>
      <c r="G3" s="69"/>
      <c r="H3" s="69"/>
      <c r="I3" s="69"/>
      <c r="J3" s="65"/>
      <c r="K3" s="65"/>
      <c r="L3" s="65"/>
    </row>
    <row r="4" spans="1:12" x14ac:dyDescent="0.25">
      <c r="A4" s="67" t="s">
        <v>160</v>
      </c>
      <c r="B4" s="71"/>
      <c r="C4" s="69"/>
      <c r="D4" s="69"/>
      <c r="E4" s="69"/>
      <c r="F4" s="69"/>
      <c r="G4" s="69"/>
      <c r="H4" s="69"/>
      <c r="I4" s="69"/>
      <c r="J4" s="65"/>
      <c r="K4" s="65"/>
      <c r="L4" s="65"/>
    </row>
    <row r="5" spans="1:12" ht="51.75" x14ac:dyDescent="0.25">
      <c r="A5" s="78" t="s">
        <v>149</v>
      </c>
      <c r="B5" s="78" t="s">
        <v>13</v>
      </c>
      <c r="C5" s="77" t="s">
        <v>14</v>
      </c>
      <c r="D5" s="78" t="s">
        <v>150</v>
      </c>
      <c r="E5" s="78" t="s">
        <v>151</v>
      </c>
      <c r="F5" s="78" t="s">
        <v>152</v>
      </c>
      <c r="G5" s="78" t="s">
        <v>151</v>
      </c>
      <c r="H5" s="78" t="s">
        <v>153</v>
      </c>
      <c r="I5" s="71"/>
      <c r="J5" s="65"/>
      <c r="K5" s="65"/>
      <c r="L5" s="65"/>
    </row>
    <row r="6" spans="1:12" x14ac:dyDescent="0.25">
      <c r="A6" s="72">
        <v>1</v>
      </c>
      <c r="B6" s="72"/>
      <c r="C6" s="71" t="s">
        <v>22</v>
      </c>
      <c r="D6" s="69"/>
      <c r="E6" s="69"/>
      <c r="F6" s="69"/>
      <c r="G6" s="69"/>
      <c r="H6" s="69"/>
      <c r="I6" s="69"/>
      <c r="J6" s="65"/>
      <c r="K6" s="65"/>
      <c r="L6" s="65"/>
    </row>
    <row r="7" spans="1:12" x14ac:dyDescent="0.25">
      <c r="A7" s="72">
        <v>2</v>
      </c>
      <c r="B7" s="72">
        <v>301</v>
      </c>
      <c r="C7" s="92" t="s">
        <v>23</v>
      </c>
      <c r="D7" s="86">
        <v>8487</v>
      </c>
      <c r="E7" s="86">
        <v>0</v>
      </c>
      <c r="F7" s="86">
        <v>8487</v>
      </c>
      <c r="G7" s="86">
        <v>0</v>
      </c>
      <c r="H7" s="86">
        <v>8487</v>
      </c>
      <c r="I7" s="74"/>
      <c r="J7" s="65"/>
      <c r="K7" s="88"/>
      <c r="L7" s="66"/>
    </row>
    <row r="8" spans="1:12" x14ac:dyDescent="0.25">
      <c r="A8" s="72">
        <v>3</v>
      </c>
      <c r="B8" s="72">
        <v>302</v>
      </c>
      <c r="C8" s="93" t="s">
        <v>24</v>
      </c>
      <c r="D8" s="74">
        <v>0</v>
      </c>
      <c r="E8" s="74">
        <v>0</v>
      </c>
      <c r="F8" s="74">
        <v>0</v>
      </c>
      <c r="G8" s="86">
        <v>0</v>
      </c>
      <c r="H8" s="74">
        <v>0</v>
      </c>
      <c r="I8" s="74"/>
      <c r="J8" s="65"/>
      <c r="K8" s="65"/>
      <c r="L8" s="65"/>
    </row>
    <row r="9" spans="1:12" x14ac:dyDescent="0.25">
      <c r="A9" s="72">
        <v>4</v>
      </c>
      <c r="B9" s="72">
        <v>303</v>
      </c>
      <c r="C9" s="93" t="s">
        <v>25</v>
      </c>
      <c r="D9" s="74">
        <v>296883</v>
      </c>
      <c r="E9" s="74">
        <v>-84304</v>
      </c>
      <c r="F9" s="74">
        <v>212579</v>
      </c>
      <c r="G9" s="86">
        <v>-48948</v>
      </c>
      <c r="H9" s="74">
        <v>163631</v>
      </c>
      <c r="I9" s="74"/>
      <c r="J9" s="65"/>
      <c r="K9" s="65"/>
      <c r="L9" s="90"/>
    </row>
    <row r="10" spans="1:12" x14ac:dyDescent="0.25">
      <c r="A10" s="72">
        <v>5</v>
      </c>
      <c r="B10" s="72"/>
      <c r="C10" s="71" t="s">
        <v>26</v>
      </c>
      <c r="D10" s="74"/>
      <c r="E10" s="74"/>
      <c r="F10" s="74"/>
      <c r="G10" s="74"/>
      <c r="H10" s="74"/>
      <c r="I10" s="74"/>
      <c r="J10" s="65"/>
      <c r="K10" s="65"/>
      <c r="L10" s="65"/>
    </row>
    <row r="11" spans="1:12" x14ac:dyDescent="0.25">
      <c r="A11" s="72">
        <v>6</v>
      </c>
      <c r="B11" s="72">
        <v>310</v>
      </c>
      <c r="C11" s="93" t="s">
        <v>27</v>
      </c>
      <c r="D11" s="74">
        <v>0</v>
      </c>
      <c r="E11" s="74">
        <v>-1413886</v>
      </c>
      <c r="F11" s="74">
        <v>-1413886</v>
      </c>
      <c r="G11" s="86">
        <v>-18317</v>
      </c>
      <c r="H11" s="74">
        <v>-1432203</v>
      </c>
      <c r="I11" s="76"/>
      <c r="J11" s="65"/>
      <c r="K11" s="65"/>
      <c r="L11" s="66"/>
    </row>
    <row r="12" spans="1:12" x14ac:dyDescent="0.25">
      <c r="A12" s="72">
        <v>7</v>
      </c>
      <c r="B12" s="72">
        <v>311</v>
      </c>
      <c r="C12" s="93" t="s">
        <v>28</v>
      </c>
      <c r="D12" s="74">
        <v>3603372</v>
      </c>
      <c r="E12" s="74">
        <v>-502339</v>
      </c>
      <c r="F12" s="74">
        <v>3101033</v>
      </c>
      <c r="G12" s="86">
        <v>413217</v>
      </c>
      <c r="H12" s="74">
        <v>3514250</v>
      </c>
      <c r="I12" s="74"/>
      <c r="J12" s="65"/>
      <c r="K12" s="65"/>
      <c r="L12" s="65"/>
    </row>
    <row r="13" spans="1:12" x14ac:dyDescent="0.25">
      <c r="A13" s="72">
        <v>8</v>
      </c>
      <c r="B13" s="72">
        <v>312</v>
      </c>
      <c r="C13" s="93" t="s">
        <v>29</v>
      </c>
      <c r="D13" s="74">
        <v>101622</v>
      </c>
      <c r="E13" s="74">
        <v>-952278</v>
      </c>
      <c r="F13" s="74">
        <v>-850656</v>
      </c>
      <c r="G13" s="86">
        <v>24955</v>
      </c>
      <c r="H13" s="74">
        <v>-825701</v>
      </c>
      <c r="I13" s="76"/>
      <c r="J13" s="65"/>
      <c r="K13" s="65"/>
      <c r="L13" s="65"/>
    </row>
    <row r="14" spans="1:12" x14ac:dyDescent="0.25">
      <c r="A14" s="72">
        <v>9</v>
      </c>
      <c r="B14" s="72">
        <v>313</v>
      </c>
      <c r="C14" s="93" t="s">
        <v>30</v>
      </c>
      <c r="D14" s="74">
        <v>2635789</v>
      </c>
      <c r="E14" s="74">
        <v>-2361062</v>
      </c>
      <c r="F14" s="74">
        <v>274727</v>
      </c>
      <c r="G14" s="86">
        <v>847218</v>
      </c>
      <c r="H14" s="74">
        <v>1121945</v>
      </c>
      <c r="I14" s="74"/>
      <c r="J14" s="65"/>
      <c r="K14" s="65"/>
      <c r="L14" s="65"/>
    </row>
    <row r="15" spans="1:12" x14ac:dyDescent="0.25">
      <c r="A15" s="72">
        <v>10</v>
      </c>
      <c r="B15" s="72">
        <v>314</v>
      </c>
      <c r="C15" s="93" t="s">
        <v>31</v>
      </c>
      <c r="D15" s="74">
        <v>3239924</v>
      </c>
      <c r="E15" s="74">
        <v>46463</v>
      </c>
      <c r="F15" s="74">
        <v>3286387</v>
      </c>
      <c r="G15" s="86">
        <v>290907</v>
      </c>
      <c r="H15" s="74">
        <v>3577294</v>
      </c>
      <c r="I15" s="74"/>
      <c r="J15" s="72"/>
      <c r="K15" s="65"/>
      <c r="L15" s="65"/>
    </row>
    <row r="16" spans="1:12" x14ac:dyDescent="0.25">
      <c r="A16" s="72">
        <v>11</v>
      </c>
      <c r="B16" s="72">
        <v>315</v>
      </c>
      <c r="C16" s="93" t="s">
        <v>32</v>
      </c>
      <c r="D16" s="74">
        <v>597</v>
      </c>
      <c r="E16" s="74">
        <v>46</v>
      </c>
      <c r="F16" s="74">
        <v>643</v>
      </c>
      <c r="G16" s="86">
        <v>41</v>
      </c>
      <c r="H16" s="74">
        <v>684</v>
      </c>
      <c r="I16" s="74"/>
      <c r="J16" s="72"/>
      <c r="K16" s="65"/>
      <c r="L16" s="65"/>
    </row>
    <row r="17" spans="1:12" x14ac:dyDescent="0.25">
      <c r="A17" s="72">
        <v>12</v>
      </c>
      <c r="B17" s="72">
        <v>316</v>
      </c>
      <c r="C17" s="93" t="s">
        <v>33</v>
      </c>
      <c r="D17" s="74">
        <v>10385595</v>
      </c>
      <c r="E17" s="74">
        <v>328283</v>
      </c>
      <c r="F17" s="74">
        <v>10713878</v>
      </c>
      <c r="G17" s="86">
        <v>300925</v>
      </c>
      <c r="H17" s="74">
        <v>11014803</v>
      </c>
      <c r="I17" s="74"/>
      <c r="J17" s="72"/>
      <c r="K17" s="65"/>
      <c r="L17" s="65"/>
    </row>
    <row r="18" spans="1:12" x14ac:dyDescent="0.25">
      <c r="A18" s="72">
        <v>13</v>
      </c>
      <c r="B18" s="72">
        <v>317</v>
      </c>
      <c r="C18" s="94" t="s">
        <v>34</v>
      </c>
      <c r="D18" s="74">
        <v>67683</v>
      </c>
      <c r="E18" s="74">
        <v>20828</v>
      </c>
      <c r="F18" s="74">
        <v>88511</v>
      </c>
      <c r="G18" s="86">
        <v>19092</v>
      </c>
      <c r="H18" s="74">
        <v>107603</v>
      </c>
      <c r="I18" s="74"/>
      <c r="J18" s="72"/>
      <c r="K18" s="65"/>
      <c r="L18" s="65"/>
    </row>
    <row r="19" spans="1:12" x14ac:dyDescent="0.25">
      <c r="A19" s="72">
        <v>14</v>
      </c>
      <c r="B19" s="72"/>
      <c r="C19" s="71" t="s">
        <v>35</v>
      </c>
      <c r="D19" s="74"/>
      <c r="E19" s="74"/>
      <c r="F19" s="74"/>
      <c r="G19" s="74"/>
      <c r="H19" s="74"/>
      <c r="I19" s="74"/>
      <c r="J19" s="72"/>
      <c r="K19" s="65"/>
      <c r="L19" s="65"/>
    </row>
    <row r="20" spans="1:12" x14ac:dyDescent="0.25">
      <c r="A20" s="72">
        <v>15</v>
      </c>
      <c r="B20" s="72">
        <v>320</v>
      </c>
      <c r="C20" s="93" t="s">
        <v>36</v>
      </c>
      <c r="D20" s="74">
        <v>0</v>
      </c>
      <c r="E20" s="74">
        <v>0</v>
      </c>
      <c r="F20" s="74">
        <v>0</v>
      </c>
      <c r="G20" s="86">
        <v>0</v>
      </c>
      <c r="H20" s="74">
        <v>0</v>
      </c>
      <c r="I20" s="74"/>
      <c r="J20" s="72"/>
      <c r="K20" s="65"/>
      <c r="L20" s="65"/>
    </row>
    <row r="21" spans="1:12" x14ac:dyDescent="0.25">
      <c r="A21" s="72">
        <v>16</v>
      </c>
      <c r="B21" s="72">
        <v>321</v>
      </c>
      <c r="C21" s="93" t="s">
        <v>37</v>
      </c>
      <c r="D21" s="74">
        <v>13144670</v>
      </c>
      <c r="E21" s="74">
        <v>1506234</v>
      </c>
      <c r="F21" s="74">
        <v>14650904</v>
      </c>
      <c r="G21" s="86">
        <v>1613477</v>
      </c>
      <c r="H21" s="74">
        <v>16264381</v>
      </c>
      <c r="I21" s="74"/>
      <c r="J21" s="72"/>
      <c r="K21" s="65"/>
      <c r="L21" s="65"/>
    </row>
    <row r="22" spans="1:12" x14ac:dyDescent="0.25">
      <c r="A22" s="72">
        <v>17</v>
      </c>
      <c r="B22" s="72">
        <v>322</v>
      </c>
      <c r="C22" s="93" t="s">
        <v>38</v>
      </c>
      <c r="D22" s="74">
        <v>0</v>
      </c>
      <c r="E22" s="74">
        <v>0</v>
      </c>
      <c r="F22" s="74">
        <v>0</v>
      </c>
      <c r="G22" s="86">
        <v>0</v>
      </c>
      <c r="H22" s="74">
        <v>0</v>
      </c>
      <c r="I22" s="74"/>
      <c r="J22" s="72"/>
      <c r="K22" s="65"/>
      <c r="L22" s="65"/>
    </row>
    <row r="23" spans="1:12" x14ac:dyDescent="0.25">
      <c r="A23" s="72">
        <v>18</v>
      </c>
      <c r="B23" s="72">
        <v>323</v>
      </c>
      <c r="C23" s="93" t="s">
        <v>39</v>
      </c>
      <c r="D23" s="74">
        <v>2915875</v>
      </c>
      <c r="E23" s="74">
        <v>405603</v>
      </c>
      <c r="F23" s="74">
        <v>3321478</v>
      </c>
      <c r="G23" s="86">
        <v>549438</v>
      </c>
      <c r="H23" s="74">
        <v>3870916</v>
      </c>
      <c r="I23" s="74"/>
      <c r="J23" s="72"/>
      <c r="K23" s="65"/>
      <c r="L23" s="65"/>
    </row>
    <row r="24" spans="1:12" x14ac:dyDescent="0.25">
      <c r="A24" s="72">
        <v>19</v>
      </c>
      <c r="B24" s="72">
        <v>324</v>
      </c>
      <c r="C24" s="93" t="s">
        <v>40</v>
      </c>
      <c r="D24" s="74">
        <v>-23578</v>
      </c>
      <c r="E24" s="74">
        <v>-361263</v>
      </c>
      <c r="F24" s="74">
        <v>-384841</v>
      </c>
      <c r="G24" s="86">
        <v>-19976</v>
      </c>
      <c r="H24" s="74">
        <v>-404817</v>
      </c>
      <c r="I24" s="74"/>
      <c r="J24" s="72"/>
      <c r="K24" s="65"/>
      <c r="L24" s="65"/>
    </row>
    <row r="25" spans="1:12" x14ac:dyDescent="0.25">
      <c r="A25" s="72">
        <v>20</v>
      </c>
      <c r="B25" s="72">
        <v>325</v>
      </c>
      <c r="C25" s="93" t="s">
        <v>41</v>
      </c>
      <c r="D25" s="74">
        <v>26529522</v>
      </c>
      <c r="E25" s="74">
        <v>1674078</v>
      </c>
      <c r="F25" s="74">
        <v>28203600</v>
      </c>
      <c r="G25" s="86">
        <v>1734240</v>
      </c>
      <c r="H25" s="74">
        <v>29937840</v>
      </c>
      <c r="I25" s="74"/>
      <c r="J25" s="72"/>
      <c r="K25" s="65"/>
      <c r="L25" s="65"/>
    </row>
    <row r="26" spans="1:12" x14ac:dyDescent="0.25">
      <c r="A26" s="72">
        <v>21</v>
      </c>
      <c r="B26" s="72">
        <v>326</v>
      </c>
      <c r="C26" s="93" t="s">
        <v>42</v>
      </c>
      <c r="D26" s="74">
        <v>2015525</v>
      </c>
      <c r="E26" s="74">
        <v>46229</v>
      </c>
      <c r="F26" s="74">
        <v>2061754</v>
      </c>
      <c r="G26" s="86">
        <v>42376</v>
      </c>
      <c r="H26" s="74">
        <v>2104130</v>
      </c>
      <c r="I26" s="74"/>
      <c r="J26" s="72"/>
      <c r="K26" s="65"/>
      <c r="L26" s="65"/>
    </row>
    <row r="27" spans="1:12" x14ac:dyDescent="0.25">
      <c r="A27" s="72">
        <v>22</v>
      </c>
      <c r="B27" s="72">
        <v>327</v>
      </c>
      <c r="C27" s="93" t="s">
        <v>43</v>
      </c>
      <c r="D27" s="74">
        <v>84524</v>
      </c>
      <c r="E27" s="74">
        <v>11294</v>
      </c>
      <c r="F27" s="74">
        <v>95818</v>
      </c>
      <c r="G27" s="86">
        <v>10354</v>
      </c>
      <c r="H27" s="74">
        <v>106172</v>
      </c>
      <c r="I27" s="74"/>
      <c r="J27" s="72"/>
      <c r="K27" s="65"/>
      <c r="L27" s="65"/>
    </row>
    <row r="28" spans="1:12" x14ac:dyDescent="0.25">
      <c r="A28" s="72">
        <v>23</v>
      </c>
      <c r="B28" s="72">
        <v>328</v>
      </c>
      <c r="C28" s="93" t="s">
        <v>44</v>
      </c>
      <c r="D28" s="74">
        <v>-2340012</v>
      </c>
      <c r="E28" s="74">
        <v>146328</v>
      </c>
      <c r="F28" s="74">
        <v>-2193684</v>
      </c>
      <c r="G28" s="86">
        <v>355632</v>
      </c>
      <c r="H28" s="74">
        <v>-1838052</v>
      </c>
      <c r="I28" s="74"/>
      <c r="J28" s="72"/>
      <c r="K28" s="65"/>
      <c r="L28" s="65"/>
    </row>
    <row r="29" spans="1:12" x14ac:dyDescent="0.25">
      <c r="A29" s="72">
        <v>24</v>
      </c>
      <c r="B29" s="72"/>
      <c r="C29" s="71" t="s">
        <v>45</v>
      </c>
      <c r="D29" s="74"/>
      <c r="E29" s="74"/>
      <c r="F29" s="74"/>
      <c r="G29" s="74"/>
      <c r="H29" s="74"/>
      <c r="I29" s="74"/>
      <c r="J29" s="72"/>
      <c r="K29" s="65"/>
      <c r="L29" s="65"/>
    </row>
    <row r="30" spans="1:12" x14ac:dyDescent="0.25">
      <c r="A30" s="72">
        <v>25</v>
      </c>
      <c r="B30" s="72">
        <v>330</v>
      </c>
      <c r="C30" s="93" t="s">
        <v>46</v>
      </c>
      <c r="D30" s="74">
        <v>0</v>
      </c>
      <c r="E30" s="74">
        <v>0</v>
      </c>
      <c r="F30" s="74">
        <v>0</v>
      </c>
      <c r="G30" s="86">
        <v>0</v>
      </c>
      <c r="H30" s="74">
        <v>0</v>
      </c>
      <c r="I30" s="74"/>
      <c r="J30" s="72"/>
      <c r="K30" s="65"/>
      <c r="L30" s="65"/>
    </row>
    <row r="31" spans="1:12" x14ac:dyDescent="0.25">
      <c r="A31" s="72">
        <v>26</v>
      </c>
      <c r="B31" s="72">
        <v>331</v>
      </c>
      <c r="C31" s="93" t="s">
        <v>47</v>
      </c>
      <c r="D31" s="74">
        <v>56642971</v>
      </c>
      <c r="E31" s="74">
        <v>3695347</v>
      </c>
      <c r="F31" s="74">
        <v>60338318</v>
      </c>
      <c r="G31" s="86">
        <v>3808502</v>
      </c>
      <c r="H31" s="74">
        <v>64146820</v>
      </c>
      <c r="I31" s="74"/>
      <c r="J31" s="72"/>
      <c r="K31" s="65"/>
      <c r="L31" s="65"/>
    </row>
    <row r="32" spans="1:12" x14ac:dyDescent="0.25">
      <c r="A32" s="72">
        <v>27</v>
      </c>
      <c r="B32" s="72">
        <v>332</v>
      </c>
      <c r="C32" s="93" t="s">
        <v>48</v>
      </c>
      <c r="D32" s="74">
        <v>45852306</v>
      </c>
      <c r="E32" s="74">
        <v>-203838</v>
      </c>
      <c r="F32" s="74">
        <v>45648468</v>
      </c>
      <c r="G32" s="86">
        <v>-1997117</v>
      </c>
      <c r="H32" s="74">
        <v>43651351</v>
      </c>
      <c r="I32" s="74"/>
      <c r="J32" s="72"/>
      <c r="K32" s="65"/>
      <c r="L32" s="65"/>
    </row>
    <row r="33" spans="1:12" x14ac:dyDescent="0.25">
      <c r="A33" s="72">
        <v>28</v>
      </c>
      <c r="B33" s="72">
        <v>333</v>
      </c>
      <c r="C33" s="93" t="s">
        <v>49</v>
      </c>
      <c r="D33" s="74">
        <v>787458</v>
      </c>
      <c r="E33" s="74">
        <v>49058</v>
      </c>
      <c r="F33" s="74">
        <v>836516</v>
      </c>
      <c r="G33" s="86">
        <v>44970</v>
      </c>
      <c r="H33" s="74">
        <v>881486</v>
      </c>
      <c r="I33" s="74"/>
      <c r="J33" s="72"/>
      <c r="K33" s="65"/>
      <c r="L33" s="65"/>
    </row>
    <row r="34" spans="1:12" x14ac:dyDescent="0.25">
      <c r="A34" s="72">
        <v>29</v>
      </c>
      <c r="B34" s="72"/>
      <c r="C34" s="71" t="s">
        <v>50</v>
      </c>
      <c r="D34" s="74"/>
      <c r="E34" s="74"/>
      <c r="F34" s="74"/>
      <c r="G34" s="74"/>
      <c r="H34" s="74"/>
      <c r="I34" s="74"/>
      <c r="J34" s="72"/>
      <c r="K34" s="65"/>
      <c r="L34" s="65"/>
    </row>
    <row r="35" spans="1:12" x14ac:dyDescent="0.25">
      <c r="A35" s="72">
        <v>30</v>
      </c>
      <c r="B35" s="72">
        <v>340</v>
      </c>
      <c r="C35" s="69" t="s">
        <v>51</v>
      </c>
      <c r="D35" s="74">
        <v>17</v>
      </c>
      <c r="E35" s="74">
        <v>0</v>
      </c>
      <c r="F35" s="74">
        <v>17</v>
      </c>
      <c r="G35" s="86">
        <v>0</v>
      </c>
      <c r="H35" s="74">
        <v>17</v>
      </c>
      <c r="I35" s="74"/>
      <c r="J35" s="72"/>
      <c r="K35" s="65"/>
      <c r="L35" s="65"/>
    </row>
    <row r="36" spans="1:12" x14ac:dyDescent="0.25">
      <c r="A36" s="72">
        <v>31</v>
      </c>
      <c r="B36" s="72">
        <v>341</v>
      </c>
      <c r="C36" s="69" t="s">
        <v>52</v>
      </c>
      <c r="D36" s="74">
        <v>6173952</v>
      </c>
      <c r="E36" s="74">
        <v>253210</v>
      </c>
      <c r="F36" s="74">
        <v>6427162</v>
      </c>
      <c r="G36" s="86">
        <v>232110</v>
      </c>
      <c r="H36" s="74">
        <v>6659272</v>
      </c>
      <c r="I36" s="74"/>
      <c r="J36" s="72"/>
      <c r="K36" s="65"/>
      <c r="L36" s="65"/>
    </row>
    <row r="37" spans="1:12" x14ac:dyDescent="0.25">
      <c r="A37" s="72">
        <v>32</v>
      </c>
      <c r="B37" s="72">
        <v>342</v>
      </c>
      <c r="C37" s="69" t="s">
        <v>53</v>
      </c>
      <c r="D37" s="74">
        <v>19296709</v>
      </c>
      <c r="E37" s="74">
        <v>25996</v>
      </c>
      <c r="F37" s="74">
        <v>19322705</v>
      </c>
      <c r="G37" s="86">
        <v>855362</v>
      </c>
      <c r="H37" s="74">
        <v>20178067</v>
      </c>
      <c r="I37" s="74"/>
      <c r="J37" s="72"/>
      <c r="K37" s="65"/>
      <c r="L37" s="65"/>
    </row>
    <row r="38" spans="1:12" x14ac:dyDescent="0.25">
      <c r="A38" s="72">
        <v>33</v>
      </c>
      <c r="B38" s="72">
        <v>342.98</v>
      </c>
      <c r="C38" s="69" t="s">
        <v>54</v>
      </c>
      <c r="D38" s="74">
        <v>0</v>
      </c>
      <c r="E38" s="74">
        <v>-16238</v>
      </c>
      <c r="F38" s="74">
        <v>-16238</v>
      </c>
      <c r="G38" s="86">
        <v>-10937</v>
      </c>
      <c r="H38" s="74">
        <v>-27175</v>
      </c>
      <c r="I38" s="74"/>
      <c r="J38" s="72"/>
      <c r="K38" s="65"/>
      <c r="L38" s="65"/>
    </row>
    <row r="39" spans="1:12" x14ac:dyDescent="0.25">
      <c r="A39" s="72">
        <v>34</v>
      </c>
      <c r="B39" s="72">
        <v>343</v>
      </c>
      <c r="C39" s="69" t="s">
        <v>55</v>
      </c>
      <c r="D39" s="74">
        <v>301204031</v>
      </c>
      <c r="E39" s="74">
        <v>2580711</v>
      </c>
      <c r="F39" s="74">
        <v>303784742</v>
      </c>
      <c r="G39" s="86">
        <v>16793789</v>
      </c>
      <c r="H39" s="74">
        <v>320578531</v>
      </c>
      <c r="I39" s="74"/>
      <c r="J39" s="72"/>
      <c r="K39" s="65"/>
      <c r="L39" s="65"/>
    </row>
    <row r="40" spans="1:12" x14ac:dyDescent="0.25">
      <c r="A40" s="72">
        <v>35</v>
      </c>
      <c r="B40" s="72">
        <v>344</v>
      </c>
      <c r="C40" s="92" t="s">
        <v>56</v>
      </c>
      <c r="D40" s="74">
        <v>222917</v>
      </c>
      <c r="E40" s="74">
        <v>10774</v>
      </c>
      <c r="F40" s="74">
        <v>233691</v>
      </c>
      <c r="G40" s="86">
        <v>9877</v>
      </c>
      <c r="H40" s="74">
        <v>243568</v>
      </c>
      <c r="I40" s="74"/>
      <c r="J40" s="72"/>
      <c r="K40" s="65"/>
      <c r="L40" s="65"/>
    </row>
    <row r="41" spans="1:12" x14ac:dyDescent="0.25">
      <c r="A41" s="72">
        <v>36</v>
      </c>
      <c r="B41" s="72">
        <v>345</v>
      </c>
      <c r="C41" s="93" t="s">
        <v>57</v>
      </c>
      <c r="D41" s="74">
        <v>18335000</v>
      </c>
      <c r="E41" s="74">
        <v>-3511015</v>
      </c>
      <c r="F41" s="74">
        <v>14823985</v>
      </c>
      <c r="G41" s="86">
        <v>-182116</v>
      </c>
      <c r="H41" s="74">
        <v>14641869</v>
      </c>
      <c r="I41" s="74"/>
      <c r="J41" s="72"/>
      <c r="K41" s="65"/>
      <c r="L41" s="65"/>
    </row>
    <row r="42" spans="1:12" x14ac:dyDescent="0.25">
      <c r="A42" s="72">
        <v>37</v>
      </c>
      <c r="B42" s="72">
        <v>346</v>
      </c>
      <c r="C42" s="93" t="s">
        <v>58</v>
      </c>
      <c r="D42" s="74">
        <v>-37979128</v>
      </c>
      <c r="E42" s="74">
        <v>3297004</v>
      </c>
      <c r="F42" s="74">
        <v>-34682124</v>
      </c>
      <c r="G42" s="86">
        <v>3927846</v>
      </c>
      <c r="H42" s="74">
        <v>-30754278</v>
      </c>
      <c r="I42" s="74"/>
      <c r="J42" s="72"/>
      <c r="K42" s="65"/>
      <c r="L42" s="65"/>
    </row>
    <row r="43" spans="1:12" x14ac:dyDescent="0.25">
      <c r="A43" s="72">
        <v>38</v>
      </c>
      <c r="B43" s="72">
        <v>347</v>
      </c>
      <c r="C43" s="93" t="s">
        <v>59</v>
      </c>
      <c r="D43" s="74">
        <v>17335779</v>
      </c>
      <c r="E43" s="74">
        <v>1588339</v>
      </c>
      <c r="F43" s="74">
        <v>18924118</v>
      </c>
      <c r="G43" s="86">
        <v>1478048</v>
      </c>
      <c r="H43" s="74">
        <v>20402166</v>
      </c>
      <c r="I43" s="74"/>
      <c r="J43" s="72"/>
      <c r="K43" s="65"/>
      <c r="L43" s="65"/>
    </row>
    <row r="44" spans="1:12" x14ac:dyDescent="0.25">
      <c r="A44" s="72">
        <v>39</v>
      </c>
      <c r="B44" s="72">
        <v>348</v>
      </c>
      <c r="C44" s="93" t="s">
        <v>60</v>
      </c>
      <c r="D44" s="74">
        <v>18668803</v>
      </c>
      <c r="E44" s="74">
        <v>1460781</v>
      </c>
      <c r="F44" s="74">
        <v>20129584</v>
      </c>
      <c r="G44" s="86">
        <v>2011449</v>
      </c>
      <c r="H44" s="74">
        <v>22141033</v>
      </c>
      <c r="I44" s="74"/>
      <c r="J44" s="72"/>
      <c r="K44" s="65"/>
      <c r="L44" s="65"/>
    </row>
    <row r="45" spans="1:12" x14ac:dyDescent="0.25">
      <c r="A45" s="72">
        <v>40</v>
      </c>
      <c r="B45" s="72">
        <v>349</v>
      </c>
      <c r="C45" s="93" t="s">
        <v>61</v>
      </c>
      <c r="D45" s="74">
        <v>19921</v>
      </c>
      <c r="E45" s="74">
        <v>2465</v>
      </c>
      <c r="F45" s="74">
        <v>22386</v>
      </c>
      <c r="G45" s="86">
        <v>2259</v>
      </c>
      <c r="H45" s="74">
        <v>24645</v>
      </c>
      <c r="I45" s="74"/>
      <c r="J45" s="72"/>
      <c r="K45" s="65"/>
      <c r="L45" s="65"/>
    </row>
    <row r="46" spans="1:12" x14ac:dyDescent="0.25">
      <c r="A46" s="72">
        <v>41</v>
      </c>
      <c r="B46" s="72"/>
      <c r="C46" s="71" t="s">
        <v>62</v>
      </c>
      <c r="D46" s="74"/>
      <c r="E46" s="74"/>
      <c r="F46" s="74"/>
      <c r="G46" s="74"/>
      <c r="H46" s="74"/>
      <c r="I46" s="74"/>
      <c r="J46" s="72"/>
      <c r="K46" s="65"/>
      <c r="L46" s="65"/>
    </row>
    <row r="47" spans="1:12" x14ac:dyDescent="0.25">
      <c r="A47" s="72">
        <v>42</v>
      </c>
      <c r="B47" s="72">
        <v>350</v>
      </c>
      <c r="C47" s="93" t="s">
        <v>27</v>
      </c>
      <c r="D47" s="74">
        <v>0</v>
      </c>
      <c r="E47" s="74">
        <v>-6374</v>
      </c>
      <c r="F47" s="74">
        <v>-6374</v>
      </c>
      <c r="G47" s="86">
        <v>0</v>
      </c>
      <c r="H47" s="74">
        <v>-6374</v>
      </c>
      <c r="I47" s="74"/>
      <c r="J47" s="72"/>
      <c r="K47" s="65"/>
      <c r="L47" s="65"/>
    </row>
    <row r="48" spans="1:12" x14ac:dyDescent="0.25">
      <c r="A48" s="72">
        <v>43</v>
      </c>
      <c r="B48" s="72">
        <v>351</v>
      </c>
      <c r="C48" s="93" t="s">
        <v>28</v>
      </c>
      <c r="D48" s="74">
        <v>1634591</v>
      </c>
      <c r="E48" s="74">
        <v>-39241</v>
      </c>
      <c r="F48" s="74">
        <v>1595350</v>
      </c>
      <c r="G48" s="86">
        <v>118986</v>
      </c>
      <c r="H48" s="74">
        <v>1714336</v>
      </c>
      <c r="I48" s="74"/>
      <c r="J48" s="72"/>
      <c r="K48" s="65"/>
      <c r="L48" s="65"/>
    </row>
    <row r="49" spans="1:12" x14ac:dyDescent="0.25">
      <c r="A49" s="72">
        <v>44</v>
      </c>
      <c r="B49" s="95">
        <v>352</v>
      </c>
      <c r="C49" s="93" t="s">
        <v>63</v>
      </c>
      <c r="D49" s="74">
        <v>0</v>
      </c>
      <c r="E49" s="74">
        <v>0</v>
      </c>
      <c r="F49" s="74">
        <v>0</v>
      </c>
      <c r="G49" s="86">
        <v>0</v>
      </c>
      <c r="H49" s="74">
        <v>0</v>
      </c>
      <c r="I49" s="74"/>
      <c r="J49" s="72"/>
      <c r="K49" s="65"/>
      <c r="L49" s="65"/>
    </row>
    <row r="50" spans="1:12" x14ac:dyDescent="0.25">
      <c r="A50" s="72">
        <v>45</v>
      </c>
      <c r="B50" s="72">
        <v>352.1</v>
      </c>
      <c r="C50" s="93" t="s">
        <v>64</v>
      </c>
      <c r="D50" s="74">
        <v>2939388</v>
      </c>
      <c r="E50" s="74">
        <v>135168</v>
      </c>
      <c r="F50" s="74">
        <v>3074556</v>
      </c>
      <c r="G50" s="86">
        <v>129593</v>
      </c>
      <c r="H50" s="74">
        <v>3204149</v>
      </c>
      <c r="I50" s="74"/>
      <c r="J50" s="72"/>
      <c r="K50" s="65"/>
      <c r="L50" s="65"/>
    </row>
    <row r="51" spans="1:12" x14ac:dyDescent="0.25">
      <c r="A51" s="72">
        <v>46</v>
      </c>
      <c r="B51" s="72">
        <v>352.2</v>
      </c>
      <c r="C51" s="93" t="s">
        <v>65</v>
      </c>
      <c r="D51" s="74">
        <v>16519679</v>
      </c>
      <c r="E51" s="74">
        <v>370715</v>
      </c>
      <c r="F51" s="74">
        <v>16890394</v>
      </c>
      <c r="G51" s="86">
        <v>403812</v>
      </c>
      <c r="H51" s="74">
        <v>17294206</v>
      </c>
      <c r="I51" s="74"/>
      <c r="J51" s="72"/>
      <c r="K51" s="65"/>
      <c r="L51" s="65"/>
    </row>
    <row r="52" spans="1:12" x14ac:dyDescent="0.25">
      <c r="A52" s="72">
        <v>47</v>
      </c>
      <c r="B52" s="72">
        <v>352.3</v>
      </c>
      <c r="C52" s="93" t="s">
        <v>66</v>
      </c>
      <c r="D52" s="74">
        <v>0</v>
      </c>
      <c r="E52" s="74">
        <v>0</v>
      </c>
      <c r="F52" s="74">
        <v>0</v>
      </c>
      <c r="G52" s="86">
        <v>0</v>
      </c>
      <c r="H52" s="74">
        <v>0</v>
      </c>
      <c r="I52" s="74"/>
      <c r="J52" s="72"/>
      <c r="K52" s="65"/>
      <c r="L52" s="65"/>
    </row>
    <row r="53" spans="1:12" x14ac:dyDescent="0.25">
      <c r="A53" s="72">
        <v>48</v>
      </c>
      <c r="B53" s="72">
        <v>353</v>
      </c>
      <c r="C53" s="94" t="s">
        <v>67</v>
      </c>
      <c r="D53" s="74">
        <v>471881</v>
      </c>
      <c r="E53" s="74">
        <v>82904</v>
      </c>
      <c r="F53" s="74">
        <v>554785</v>
      </c>
      <c r="G53" s="86">
        <v>107973</v>
      </c>
      <c r="H53" s="74">
        <v>662758</v>
      </c>
      <c r="I53" s="74"/>
      <c r="J53" s="72"/>
      <c r="K53" s="65"/>
      <c r="L53" s="65"/>
    </row>
    <row r="54" spans="1:12" x14ac:dyDescent="0.25">
      <c r="A54" s="72">
        <v>49</v>
      </c>
      <c r="B54" s="72">
        <v>354</v>
      </c>
      <c r="C54" s="94" t="s">
        <v>68</v>
      </c>
      <c r="D54" s="74">
        <v>408174</v>
      </c>
      <c r="E54" s="74">
        <v>19679</v>
      </c>
      <c r="F54" s="74">
        <v>427853</v>
      </c>
      <c r="G54" s="86">
        <v>18040</v>
      </c>
      <c r="H54" s="74">
        <v>445893</v>
      </c>
      <c r="I54" s="74"/>
      <c r="J54" s="72"/>
      <c r="K54" s="65"/>
      <c r="L54" s="65"/>
    </row>
    <row r="55" spans="1:12" x14ac:dyDescent="0.25">
      <c r="A55" s="72">
        <v>50</v>
      </c>
      <c r="B55" s="72">
        <v>355</v>
      </c>
      <c r="C55" s="94" t="s">
        <v>69</v>
      </c>
      <c r="D55" s="74">
        <v>0</v>
      </c>
      <c r="E55" s="74">
        <v>0</v>
      </c>
      <c r="F55" s="74">
        <v>0</v>
      </c>
      <c r="G55" s="86">
        <v>0</v>
      </c>
      <c r="H55" s="74">
        <v>0</v>
      </c>
      <c r="I55" s="74"/>
      <c r="J55" s="72"/>
      <c r="K55" s="65"/>
      <c r="L55" s="65"/>
    </row>
    <row r="56" spans="1:12" x14ac:dyDescent="0.25">
      <c r="A56" s="72">
        <v>51</v>
      </c>
      <c r="B56" s="72">
        <v>356</v>
      </c>
      <c r="C56" s="94" t="s">
        <v>70</v>
      </c>
      <c r="D56" s="74">
        <v>21601</v>
      </c>
      <c r="E56" s="74">
        <v>12378</v>
      </c>
      <c r="F56" s="74">
        <v>33979</v>
      </c>
      <c r="G56" s="86">
        <v>11347</v>
      </c>
      <c r="H56" s="74">
        <v>45326</v>
      </c>
      <c r="I56" s="74"/>
      <c r="J56" s="72"/>
      <c r="K56" s="65"/>
      <c r="L56" s="65"/>
    </row>
    <row r="57" spans="1:12" x14ac:dyDescent="0.25">
      <c r="A57" s="72">
        <v>52</v>
      </c>
      <c r="B57" s="72"/>
      <c r="C57" s="71" t="s">
        <v>35</v>
      </c>
      <c r="D57" s="74"/>
      <c r="E57" s="74"/>
      <c r="F57" s="74"/>
      <c r="G57" s="74"/>
      <c r="H57" s="74"/>
      <c r="I57" s="74"/>
      <c r="J57" s="72"/>
      <c r="K57" s="65"/>
      <c r="L57" s="65"/>
    </row>
    <row r="58" spans="1:12" x14ac:dyDescent="0.25">
      <c r="A58" s="72">
        <v>53</v>
      </c>
      <c r="B58" s="72">
        <v>360</v>
      </c>
      <c r="C58" s="69" t="s">
        <v>27</v>
      </c>
      <c r="D58" s="74">
        <v>27</v>
      </c>
      <c r="E58" s="74">
        <v>0</v>
      </c>
      <c r="F58" s="74">
        <v>27</v>
      </c>
      <c r="G58" s="86">
        <v>0</v>
      </c>
      <c r="H58" s="74">
        <v>27</v>
      </c>
      <c r="I58" s="74"/>
      <c r="J58" s="72"/>
      <c r="K58" s="65"/>
      <c r="L58" s="65"/>
    </row>
    <row r="59" spans="1:12" x14ac:dyDescent="0.25">
      <c r="A59" s="72">
        <v>54</v>
      </c>
      <c r="B59" s="72">
        <v>361</v>
      </c>
      <c r="C59" s="93" t="s">
        <v>28</v>
      </c>
      <c r="D59" s="74">
        <v>596513</v>
      </c>
      <c r="E59" s="74">
        <v>77993</v>
      </c>
      <c r="F59" s="74">
        <v>674506</v>
      </c>
      <c r="G59" s="86">
        <v>94266</v>
      </c>
      <c r="H59" s="74">
        <v>768772</v>
      </c>
      <c r="I59" s="74"/>
      <c r="J59" s="72"/>
      <c r="K59" s="65"/>
      <c r="L59" s="65"/>
    </row>
    <row r="60" spans="1:12" x14ac:dyDescent="0.25">
      <c r="A60" s="72">
        <v>55</v>
      </c>
      <c r="B60" s="72">
        <v>362</v>
      </c>
      <c r="C60" s="93" t="s">
        <v>71</v>
      </c>
      <c r="D60" s="74">
        <v>461883</v>
      </c>
      <c r="E60" s="74">
        <v>19767</v>
      </c>
      <c r="F60" s="74">
        <v>481650</v>
      </c>
      <c r="G60" s="86">
        <v>18121</v>
      </c>
      <c r="H60" s="74">
        <v>499771</v>
      </c>
      <c r="I60" s="74"/>
      <c r="J60" s="72"/>
      <c r="K60" s="65"/>
      <c r="L60" s="65"/>
    </row>
    <row r="61" spans="1:12" x14ac:dyDescent="0.25">
      <c r="A61" s="72">
        <v>56</v>
      </c>
      <c r="B61" s="72">
        <v>363</v>
      </c>
      <c r="C61" s="93" t="s">
        <v>41</v>
      </c>
      <c r="D61" s="74">
        <v>2371356</v>
      </c>
      <c r="E61" s="74">
        <v>-251950</v>
      </c>
      <c r="F61" s="74">
        <v>2119406</v>
      </c>
      <c r="G61" s="86">
        <v>304161</v>
      </c>
      <c r="H61" s="74">
        <v>2423567</v>
      </c>
      <c r="I61" s="74"/>
      <c r="J61" s="72"/>
      <c r="K61" s="65"/>
      <c r="L61" s="65"/>
    </row>
    <row r="62" spans="1:12" x14ac:dyDescent="0.25">
      <c r="A62" s="72">
        <v>57</v>
      </c>
      <c r="B62" s="72">
        <v>364</v>
      </c>
      <c r="C62" s="93" t="s">
        <v>42</v>
      </c>
      <c r="D62" s="74">
        <v>0</v>
      </c>
      <c r="E62" s="74">
        <v>0</v>
      </c>
      <c r="F62" s="74">
        <v>0</v>
      </c>
      <c r="G62" s="86">
        <v>0</v>
      </c>
      <c r="H62" s="74">
        <v>0</v>
      </c>
      <c r="I62" s="74"/>
      <c r="J62" s="72"/>
      <c r="K62" s="65"/>
      <c r="L62" s="65"/>
    </row>
    <row r="63" spans="1:12" x14ac:dyDescent="0.25">
      <c r="A63" s="72">
        <v>58</v>
      </c>
      <c r="B63" s="72">
        <v>365</v>
      </c>
      <c r="C63" s="93" t="s">
        <v>44</v>
      </c>
      <c r="D63" s="74">
        <v>1398089</v>
      </c>
      <c r="E63" s="74">
        <v>63703</v>
      </c>
      <c r="F63" s="74">
        <v>1461792</v>
      </c>
      <c r="G63" s="86">
        <v>58394</v>
      </c>
      <c r="H63" s="74">
        <v>1520186</v>
      </c>
      <c r="I63" s="74"/>
      <c r="J63" s="72"/>
      <c r="K63" s="65"/>
      <c r="L63" s="65"/>
    </row>
    <row r="64" spans="1:12" x14ac:dyDescent="0.25">
      <c r="A64" s="72">
        <v>59</v>
      </c>
      <c r="B64" s="72"/>
      <c r="C64" s="71" t="s">
        <v>72</v>
      </c>
      <c r="D64" s="74"/>
      <c r="E64" s="74"/>
      <c r="F64" s="74"/>
      <c r="G64" s="74"/>
      <c r="H64" s="74"/>
      <c r="I64" s="74"/>
      <c r="J64" s="72"/>
      <c r="K64" s="65"/>
      <c r="L64" s="65"/>
    </row>
    <row r="65" spans="1:12" x14ac:dyDescent="0.25">
      <c r="A65" s="72">
        <v>60</v>
      </c>
      <c r="B65" s="72">
        <v>370</v>
      </c>
      <c r="C65" s="69" t="s">
        <v>27</v>
      </c>
      <c r="D65" s="74">
        <v>0</v>
      </c>
      <c r="E65" s="74">
        <v>0</v>
      </c>
      <c r="F65" s="74">
        <v>0</v>
      </c>
      <c r="G65" s="86">
        <v>0</v>
      </c>
      <c r="H65" s="74">
        <v>0</v>
      </c>
      <c r="I65" s="74"/>
      <c r="J65" s="72"/>
      <c r="K65" s="65"/>
      <c r="L65" s="65"/>
    </row>
    <row r="66" spans="1:12" x14ac:dyDescent="0.25">
      <c r="A66" s="72">
        <v>61</v>
      </c>
      <c r="B66" s="72">
        <v>370.1</v>
      </c>
      <c r="C66" s="69" t="s">
        <v>73</v>
      </c>
      <c r="D66" s="74">
        <v>0</v>
      </c>
      <c r="E66" s="74">
        <v>0</v>
      </c>
      <c r="F66" s="74">
        <v>0</v>
      </c>
      <c r="G66" s="86">
        <v>0</v>
      </c>
      <c r="H66" s="74">
        <v>0</v>
      </c>
      <c r="I66" s="74"/>
      <c r="J66" s="72"/>
      <c r="K66" s="65"/>
      <c r="L66" s="65"/>
    </row>
    <row r="67" spans="1:12" x14ac:dyDescent="0.25">
      <c r="A67" s="72">
        <v>62</v>
      </c>
      <c r="B67" s="72">
        <v>370.2</v>
      </c>
      <c r="C67" s="69" t="s">
        <v>74</v>
      </c>
      <c r="D67" s="74">
        <v>0</v>
      </c>
      <c r="E67" s="74">
        <v>0</v>
      </c>
      <c r="F67" s="74">
        <v>0</v>
      </c>
      <c r="G67" s="86">
        <v>0</v>
      </c>
      <c r="H67" s="74">
        <v>0</v>
      </c>
      <c r="I67" s="74"/>
      <c r="J67" s="72"/>
      <c r="K67" s="65"/>
      <c r="L67" s="65"/>
    </row>
    <row r="68" spans="1:12" x14ac:dyDescent="0.25">
      <c r="A68" s="72">
        <v>63</v>
      </c>
      <c r="B68" s="72">
        <v>371</v>
      </c>
      <c r="C68" s="93" t="s">
        <v>28</v>
      </c>
      <c r="D68" s="74">
        <v>1171132</v>
      </c>
      <c r="E68" s="74">
        <v>345155</v>
      </c>
      <c r="F68" s="74">
        <v>1516287</v>
      </c>
      <c r="G68" s="86">
        <v>325565</v>
      </c>
      <c r="H68" s="74">
        <v>1841852</v>
      </c>
      <c r="I68" s="74"/>
      <c r="J68" s="72"/>
      <c r="K68" s="65"/>
      <c r="L68" s="65"/>
    </row>
    <row r="69" spans="1:12" x14ac:dyDescent="0.25">
      <c r="A69" s="72">
        <v>64</v>
      </c>
      <c r="B69" s="72">
        <v>372</v>
      </c>
      <c r="C69" s="93" t="s">
        <v>75</v>
      </c>
      <c r="D69" s="74">
        <v>6342928</v>
      </c>
      <c r="E69" s="74">
        <v>-403091</v>
      </c>
      <c r="F69" s="74">
        <v>5939837</v>
      </c>
      <c r="G69" s="86">
        <v>-109928</v>
      </c>
      <c r="H69" s="74">
        <v>5829909</v>
      </c>
      <c r="I69" s="74"/>
      <c r="J69" s="72"/>
      <c r="K69" s="65"/>
      <c r="L69" s="65"/>
    </row>
    <row r="70" spans="1:12" x14ac:dyDescent="0.25">
      <c r="A70" s="72">
        <v>65</v>
      </c>
      <c r="B70" s="72">
        <v>373</v>
      </c>
      <c r="C70" s="93" t="s">
        <v>76</v>
      </c>
      <c r="D70" s="74">
        <v>2367714</v>
      </c>
      <c r="E70" s="74">
        <v>16151</v>
      </c>
      <c r="F70" s="74">
        <v>2383865</v>
      </c>
      <c r="G70" s="86">
        <v>-4206</v>
      </c>
      <c r="H70" s="74">
        <v>2379659</v>
      </c>
      <c r="I70" s="74"/>
      <c r="J70" s="72"/>
      <c r="K70" s="65"/>
      <c r="L70" s="65"/>
    </row>
    <row r="71" spans="1:12" x14ac:dyDescent="0.25">
      <c r="A71" s="72">
        <v>66</v>
      </c>
      <c r="B71" s="72">
        <v>374</v>
      </c>
      <c r="C71" s="93" t="s">
        <v>77</v>
      </c>
      <c r="D71" s="74">
        <v>38393</v>
      </c>
      <c r="E71" s="74">
        <v>16025</v>
      </c>
      <c r="F71" s="74">
        <v>54418</v>
      </c>
      <c r="G71" s="86">
        <v>14689</v>
      </c>
      <c r="H71" s="74">
        <v>69107</v>
      </c>
      <c r="I71" s="74"/>
      <c r="J71" s="72"/>
      <c r="K71" s="65"/>
      <c r="L71" s="65"/>
    </row>
    <row r="72" spans="1:12" x14ac:dyDescent="0.25">
      <c r="A72" s="72">
        <v>67</v>
      </c>
      <c r="B72" s="72">
        <v>375</v>
      </c>
      <c r="C72" s="93" t="s">
        <v>78</v>
      </c>
      <c r="D72" s="74">
        <v>0</v>
      </c>
      <c r="E72" s="74">
        <v>0</v>
      </c>
      <c r="F72" s="74">
        <v>0</v>
      </c>
      <c r="G72" s="86">
        <v>0</v>
      </c>
      <c r="H72" s="74">
        <v>0</v>
      </c>
      <c r="I72" s="74"/>
      <c r="J72" s="72"/>
      <c r="K72" s="65"/>
      <c r="L72" s="65"/>
    </row>
    <row r="73" spans="1:12" x14ac:dyDescent="0.25">
      <c r="A73" s="72">
        <v>68</v>
      </c>
      <c r="B73" s="72"/>
      <c r="C73" s="71" t="s">
        <v>79</v>
      </c>
      <c r="D73" s="74"/>
      <c r="E73" s="74"/>
      <c r="F73" s="74"/>
      <c r="G73" s="74"/>
      <c r="H73" s="74"/>
      <c r="I73" s="74"/>
      <c r="J73" s="72"/>
      <c r="K73" s="65"/>
      <c r="L73" s="65"/>
    </row>
    <row r="74" spans="1:12" x14ac:dyDescent="0.25">
      <c r="A74" s="72">
        <v>69</v>
      </c>
      <c r="B74" s="72">
        <v>389</v>
      </c>
      <c r="C74" s="93" t="s">
        <v>80</v>
      </c>
      <c r="D74" s="74">
        <v>-1599</v>
      </c>
      <c r="E74" s="74">
        <v>0</v>
      </c>
      <c r="F74" s="74">
        <v>-1599</v>
      </c>
      <c r="G74" s="86">
        <v>0</v>
      </c>
      <c r="H74" s="74">
        <v>-1599</v>
      </c>
      <c r="I74" s="74"/>
      <c r="J74" s="72"/>
      <c r="K74" s="65"/>
      <c r="L74" s="65"/>
    </row>
    <row r="75" spans="1:12" x14ac:dyDescent="0.25">
      <c r="A75" s="72">
        <v>70</v>
      </c>
      <c r="B75" s="72">
        <v>390</v>
      </c>
      <c r="C75" s="92" t="s">
        <v>81</v>
      </c>
      <c r="D75" s="74">
        <v>4301779</v>
      </c>
      <c r="E75" s="74">
        <v>856242</v>
      </c>
      <c r="F75" s="74">
        <v>5158021</v>
      </c>
      <c r="G75" s="86">
        <v>1435290</v>
      </c>
      <c r="H75" s="74">
        <v>6593311</v>
      </c>
      <c r="I75" s="74"/>
      <c r="J75" s="72"/>
      <c r="K75" s="65"/>
      <c r="L75" s="65"/>
    </row>
    <row r="76" spans="1:12" x14ac:dyDescent="0.25">
      <c r="A76" s="72">
        <v>71</v>
      </c>
      <c r="B76" s="72">
        <v>390.1</v>
      </c>
      <c r="C76" s="93" t="s">
        <v>82</v>
      </c>
      <c r="D76" s="74">
        <v>1728462</v>
      </c>
      <c r="E76" s="74">
        <v>160810</v>
      </c>
      <c r="F76" s="74">
        <v>1889272</v>
      </c>
      <c r="G76" s="86">
        <v>137828</v>
      </c>
      <c r="H76" s="74">
        <v>2027100</v>
      </c>
      <c r="I76" s="74"/>
      <c r="J76" s="72"/>
      <c r="K76" s="65"/>
      <c r="L76" s="65"/>
    </row>
    <row r="77" spans="1:12" x14ac:dyDescent="0.25">
      <c r="A77" s="72">
        <v>72</v>
      </c>
      <c r="B77" s="72">
        <v>390.2</v>
      </c>
      <c r="C77" s="93" t="s">
        <v>83</v>
      </c>
      <c r="D77" s="74">
        <v>174588</v>
      </c>
      <c r="E77" s="74">
        <v>71553</v>
      </c>
      <c r="F77" s="74">
        <v>246141</v>
      </c>
      <c r="G77" s="86">
        <v>65589</v>
      </c>
      <c r="H77" s="74">
        <v>311730</v>
      </c>
      <c r="I77" s="74"/>
      <c r="J77" s="72"/>
      <c r="K77" s="65"/>
      <c r="L77" s="65"/>
    </row>
    <row r="78" spans="1:12" x14ac:dyDescent="0.25">
      <c r="A78" s="72">
        <v>73</v>
      </c>
      <c r="B78" s="72">
        <v>390.3</v>
      </c>
      <c r="C78" s="93" t="s">
        <v>84</v>
      </c>
      <c r="D78" s="74">
        <v>2239477</v>
      </c>
      <c r="E78" s="74">
        <v>174412</v>
      </c>
      <c r="F78" s="74">
        <v>2413889</v>
      </c>
      <c r="G78" s="86">
        <v>162379</v>
      </c>
      <c r="H78" s="74">
        <v>2576268</v>
      </c>
      <c r="I78" s="74"/>
      <c r="J78" s="72"/>
      <c r="K78" s="65"/>
      <c r="L78" s="65"/>
    </row>
    <row r="79" spans="1:12" x14ac:dyDescent="0.25">
      <c r="A79" s="72">
        <v>74</v>
      </c>
      <c r="B79" s="72">
        <v>390.9</v>
      </c>
      <c r="C79" s="93" t="s">
        <v>85</v>
      </c>
      <c r="D79" s="74">
        <v>191184</v>
      </c>
      <c r="E79" s="74">
        <v>8252</v>
      </c>
      <c r="F79" s="74">
        <v>199436</v>
      </c>
      <c r="G79" s="86">
        <v>7564</v>
      </c>
      <c r="H79" s="74">
        <v>207000</v>
      </c>
      <c r="I79" s="74"/>
      <c r="J79" s="72"/>
      <c r="K79" s="65"/>
      <c r="L79" s="65"/>
    </row>
    <row r="80" spans="1:12" x14ac:dyDescent="0.25">
      <c r="A80" s="72">
        <v>75</v>
      </c>
      <c r="B80" s="72">
        <v>391</v>
      </c>
      <c r="C80" s="93" t="s">
        <v>86</v>
      </c>
      <c r="D80" s="74">
        <v>1130941</v>
      </c>
      <c r="E80" s="74">
        <v>33101</v>
      </c>
      <c r="F80" s="74">
        <v>1164042</v>
      </c>
      <c r="G80" s="86">
        <v>106237</v>
      </c>
      <c r="H80" s="74">
        <v>1270279</v>
      </c>
      <c r="I80" s="74"/>
      <c r="J80" s="72"/>
      <c r="K80" s="65"/>
      <c r="L80" s="65"/>
    </row>
    <row r="81" spans="1:12" x14ac:dyDescent="0.25">
      <c r="A81" s="72">
        <v>76</v>
      </c>
      <c r="B81" s="72">
        <v>391.1</v>
      </c>
      <c r="C81" s="93" t="s">
        <v>87</v>
      </c>
      <c r="D81" s="74">
        <v>2224155</v>
      </c>
      <c r="E81" s="74">
        <v>1277085</v>
      </c>
      <c r="F81" s="74">
        <v>3501240</v>
      </c>
      <c r="G81" s="86">
        <v>1573016</v>
      </c>
      <c r="H81" s="74">
        <v>5074256</v>
      </c>
      <c r="I81" s="74"/>
      <c r="J81" s="72"/>
      <c r="K81" s="65"/>
      <c r="L81" s="65"/>
    </row>
    <row r="82" spans="1:12" x14ac:dyDescent="0.25">
      <c r="A82" s="72">
        <v>77</v>
      </c>
      <c r="B82" s="72">
        <v>391.2</v>
      </c>
      <c r="C82" s="93" t="s">
        <v>88</v>
      </c>
      <c r="D82" s="74">
        <v>3151674</v>
      </c>
      <c r="E82" s="74">
        <v>600709</v>
      </c>
      <c r="F82" s="74">
        <v>3752383</v>
      </c>
      <c r="G82" s="86">
        <v>550650</v>
      </c>
      <c r="H82" s="74">
        <v>4303033</v>
      </c>
      <c r="I82" s="74"/>
      <c r="J82" s="72"/>
      <c r="K82" s="65"/>
      <c r="L82" s="65"/>
    </row>
    <row r="83" spans="1:12" x14ac:dyDescent="0.25">
      <c r="A83" s="72">
        <v>78</v>
      </c>
      <c r="B83" s="72">
        <v>391.25</v>
      </c>
      <c r="C83" s="93" t="s">
        <v>89</v>
      </c>
      <c r="D83" s="74">
        <v>20092120</v>
      </c>
      <c r="E83" s="74">
        <v>3113813</v>
      </c>
      <c r="F83" s="74">
        <v>23205933</v>
      </c>
      <c r="G83" s="86">
        <v>2786500</v>
      </c>
      <c r="H83" s="74">
        <v>25992433</v>
      </c>
      <c r="I83" s="75"/>
      <c r="J83" s="72"/>
      <c r="K83" s="65"/>
      <c r="L83" s="65"/>
    </row>
    <row r="84" spans="1:12" x14ac:dyDescent="0.25">
      <c r="A84" s="72">
        <v>79</v>
      </c>
      <c r="B84" s="72">
        <v>391.26</v>
      </c>
      <c r="C84" s="93" t="s">
        <v>90</v>
      </c>
      <c r="D84" s="74">
        <v>0</v>
      </c>
      <c r="E84" s="74">
        <v>0</v>
      </c>
      <c r="F84" s="74">
        <v>0</v>
      </c>
      <c r="G84" s="86">
        <v>0</v>
      </c>
      <c r="H84" s="74">
        <v>0</v>
      </c>
      <c r="I84" s="74"/>
      <c r="J84" s="72"/>
      <c r="K84" s="65"/>
      <c r="L84" s="65"/>
    </row>
    <row r="85" spans="1:12" x14ac:dyDescent="0.25">
      <c r="A85" s="72">
        <v>80</v>
      </c>
      <c r="B85" s="72">
        <v>391.3</v>
      </c>
      <c r="C85" s="93" t="s">
        <v>91</v>
      </c>
      <c r="D85" s="74">
        <v>-17563</v>
      </c>
      <c r="E85" s="74">
        <v>-39087</v>
      </c>
      <c r="F85" s="74">
        <v>-56650</v>
      </c>
      <c r="G85" s="86">
        <v>2094</v>
      </c>
      <c r="H85" s="74">
        <v>-54556</v>
      </c>
      <c r="I85" s="74"/>
      <c r="J85" s="72"/>
      <c r="K85" s="65"/>
      <c r="L85" s="65"/>
    </row>
    <row r="86" spans="1:12" x14ac:dyDescent="0.25">
      <c r="A86" s="72">
        <v>81</v>
      </c>
      <c r="B86" s="72">
        <v>391.4</v>
      </c>
      <c r="C86" s="93" t="s">
        <v>92</v>
      </c>
      <c r="D86" s="74">
        <v>24988843</v>
      </c>
      <c r="E86" s="74">
        <v>2318038</v>
      </c>
      <c r="F86" s="74">
        <v>27306881</v>
      </c>
      <c r="G86" s="86">
        <v>2124868</v>
      </c>
      <c r="H86" s="74">
        <v>29431749</v>
      </c>
      <c r="I86" s="74"/>
      <c r="J86" s="72"/>
      <c r="K86" s="65"/>
      <c r="L86" s="65"/>
    </row>
    <row r="87" spans="1:12" x14ac:dyDescent="0.25">
      <c r="A87" s="72">
        <v>82</v>
      </c>
      <c r="B87" s="72">
        <v>392</v>
      </c>
      <c r="C87" s="93" t="s">
        <v>93</v>
      </c>
      <c r="D87" s="74">
        <v>809765</v>
      </c>
      <c r="E87" s="74">
        <v>88884</v>
      </c>
      <c r="F87" s="74">
        <v>898649</v>
      </c>
      <c r="G87" s="86">
        <v>89745</v>
      </c>
      <c r="H87" s="74">
        <v>988394</v>
      </c>
      <c r="I87" s="74"/>
      <c r="J87" s="72"/>
      <c r="K87" s="65"/>
      <c r="L87" s="65"/>
    </row>
    <row r="88" spans="1:12" x14ac:dyDescent="0.25">
      <c r="A88" s="72">
        <v>83</v>
      </c>
      <c r="B88" s="72">
        <v>392.1</v>
      </c>
      <c r="C88" s="93" t="s">
        <v>94</v>
      </c>
      <c r="D88" s="74">
        <v>5851447</v>
      </c>
      <c r="E88" s="74">
        <v>1550044</v>
      </c>
      <c r="F88" s="74">
        <v>7401491</v>
      </c>
      <c r="G88" s="86">
        <v>1420873</v>
      </c>
      <c r="H88" s="74">
        <v>8822364</v>
      </c>
      <c r="I88" s="74"/>
      <c r="J88" s="72"/>
      <c r="K88" s="65"/>
      <c r="L88" s="65"/>
    </row>
    <row r="89" spans="1:12" x14ac:dyDescent="0.25">
      <c r="A89" s="72">
        <v>84</v>
      </c>
      <c r="B89" s="72">
        <v>392.2</v>
      </c>
      <c r="C89" s="93" t="s">
        <v>95</v>
      </c>
      <c r="D89" s="74">
        <v>3297283</v>
      </c>
      <c r="E89" s="74">
        <v>-177505</v>
      </c>
      <c r="F89" s="74">
        <v>3119778</v>
      </c>
      <c r="G89" s="86">
        <v>0</v>
      </c>
      <c r="H89" s="74">
        <v>3119778</v>
      </c>
      <c r="I89" s="74"/>
      <c r="J89" s="72"/>
      <c r="K89" s="65"/>
      <c r="L89" s="65"/>
    </row>
    <row r="90" spans="1:12" x14ac:dyDescent="0.25">
      <c r="A90" s="72">
        <v>85</v>
      </c>
      <c r="B90" s="72">
        <v>392.3</v>
      </c>
      <c r="C90" s="93" t="s">
        <v>96</v>
      </c>
      <c r="D90" s="74">
        <v>1945416</v>
      </c>
      <c r="E90" s="74">
        <v>-1719247</v>
      </c>
      <c r="F90" s="74">
        <v>226169</v>
      </c>
      <c r="G90" s="86">
        <v>-1836397</v>
      </c>
      <c r="H90" s="74">
        <v>-1610228</v>
      </c>
      <c r="I90" s="74"/>
      <c r="J90" s="72"/>
      <c r="K90" s="65"/>
      <c r="L90" s="65"/>
    </row>
    <row r="91" spans="1:12" x14ac:dyDescent="0.25">
      <c r="A91" s="72">
        <v>86</v>
      </c>
      <c r="B91" s="72">
        <v>392.4</v>
      </c>
      <c r="C91" s="93" t="s">
        <v>97</v>
      </c>
      <c r="D91" s="74">
        <v>4919307</v>
      </c>
      <c r="E91" s="74">
        <v>1139204</v>
      </c>
      <c r="F91" s="74">
        <v>6058511</v>
      </c>
      <c r="G91" s="86">
        <v>1101952</v>
      </c>
      <c r="H91" s="74">
        <v>7160463</v>
      </c>
      <c r="I91" s="74"/>
      <c r="J91" s="72"/>
      <c r="K91" s="65"/>
      <c r="L91" s="65"/>
    </row>
    <row r="92" spans="1:12" x14ac:dyDescent="0.25">
      <c r="A92" s="72">
        <v>87</v>
      </c>
      <c r="B92" s="72">
        <v>393</v>
      </c>
      <c r="C92" s="93" t="s">
        <v>98</v>
      </c>
      <c r="D92" s="74">
        <v>3893</v>
      </c>
      <c r="E92" s="74">
        <v>31917</v>
      </c>
      <c r="F92" s="74">
        <v>35810</v>
      </c>
      <c r="G92" s="86">
        <v>29257</v>
      </c>
      <c r="H92" s="74">
        <v>65067</v>
      </c>
      <c r="I92" s="74"/>
      <c r="J92" s="72"/>
      <c r="K92" s="65"/>
      <c r="L92" s="65"/>
    </row>
    <row r="93" spans="1:12" x14ac:dyDescent="0.25">
      <c r="A93" s="72">
        <v>88</v>
      </c>
      <c r="B93" s="72">
        <v>394</v>
      </c>
      <c r="C93" s="93" t="s">
        <v>99</v>
      </c>
      <c r="D93" s="74">
        <v>4687615</v>
      </c>
      <c r="E93" s="74">
        <v>424628</v>
      </c>
      <c r="F93" s="74">
        <v>5112243</v>
      </c>
      <c r="G93" s="86">
        <v>445087</v>
      </c>
      <c r="H93" s="74">
        <v>5557330</v>
      </c>
      <c r="I93" s="74"/>
      <c r="J93" s="72"/>
      <c r="K93" s="65"/>
      <c r="L93" s="65"/>
    </row>
    <row r="94" spans="1:12" x14ac:dyDescent="0.25">
      <c r="A94" s="72">
        <v>89</v>
      </c>
      <c r="B94" s="72">
        <v>395</v>
      </c>
      <c r="C94" s="93" t="s">
        <v>100</v>
      </c>
      <c r="D94" s="74">
        <v>803152</v>
      </c>
      <c r="E94" s="74">
        <v>86174</v>
      </c>
      <c r="F94" s="74">
        <v>889326</v>
      </c>
      <c r="G94" s="86">
        <v>84142</v>
      </c>
      <c r="H94" s="74">
        <v>973468</v>
      </c>
      <c r="I94" s="74"/>
      <c r="J94" s="65"/>
      <c r="K94" s="65"/>
      <c r="L94" s="65"/>
    </row>
    <row r="95" spans="1:12" x14ac:dyDescent="0.25">
      <c r="A95" s="72">
        <v>90</v>
      </c>
      <c r="B95" s="72">
        <v>396</v>
      </c>
      <c r="C95" s="93" t="s">
        <v>101</v>
      </c>
      <c r="D95" s="74">
        <v>2032041</v>
      </c>
      <c r="E95" s="74">
        <v>81646</v>
      </c>
      <c r="F95" s="74">
        <v>2113687</v>
      </c>
      <c r="G95" s="86">
        <v>104494</v>
      </c>
      <c r="H95" s="74">
        <v>2218181</v>
      </c>
      <c r="I95" s="74"/>
      <c r="J95" s="65"/>
      <c r="K95" s="65"/>
      <c r="L95" s="65"/>
    </row>
    <row r="96" spans="1:12" x14ac:dyDescent="0.25">
      <c r="A96" s="72">
        <v>91</v>
      </c>
      <c r="B96" s="72">
        <v>397</v>
      </c>
      <c r="C96" s="93" t="s">
        <v>102</v>
      </c>
      <c r="D96" s="74">
        <v>119082</v>
      </c>
      <c r="E96" s="74">
        <v>38027</v>
      </c>
      <c r="F96" s="74">
        <v>157109</v>
      </c>
      <c r="G96" s="86">
        <v>60546</v>
      </c>
      <c r="H96" s="74">
        <v>217655</v>
      </c>
      <c r="I96" s="74"/>
      <c r="J96" s="65"/>
      <c r="K96" s="65"/>
      <c r="L96" s="65"/>
    </row>
    <row r="97" spans="1:12" x14ac:dyDescent="0.25">
      <c r="A97" s="72">
        <v>92</v>
      </c>
      <c r="B97" s="72">
        <v>397.1</v>
      </c>
      <c r="C97" s="93" t="s">
        <v>103</v>
      </c>
      <c r="D97" s="74">
        <v>3092793</v>
      </c>
      <c r="E97" s="74">
        <v>915299</v>
      </c>
      <c r="F97" s="74">
        <v>4008092</v>
      </c>
      <c r="G97" s="86">
        <v>893924</v>
      </c>
      <c r="H97" s="74">
        <v>4902016</v>
      </c>
      <c r="I97" s="74"/>
      <c r="J97" s="65"/>
      <c r="K97" s="65"/>
      <c r="L97" s="65"/>
    </row>
    <row r="98" spans="1:12" x14ac:dyDescent="0.25">
      <c r="A98" s="72">
        <v>93</v>
      </c>
      <c r="B98" s="72">
        <v>397.2</v>
      </c>
      <c r="C98" s="93" t="s">
        <v>104</v>
      </c>
      <c r="D98" s="74">
        <v>79177</v>
      </c>
      <c r="E98" s="74">
        <v>12684</v>
      </c>
      <c r="F98" s="74">
        <v>91861</v>
      </c>
      <c r="G98" s="86">
        <v>11628</v>
      </c>
      <c r="H98" s="74">
        <v>103489</v>
      </c>
      <c r="I98" s="74"/>
      <c r="J98" s="65"/>
      <c r="K98" s="65"/>
      <c r="L98" s="65"/>
    </row>
    <row r="99" spans="1:12" x14ac:dyDescent="0.25">
      <c r="A99" s="72">
        <v>94</v>
      </c>
      <c r="B99" s="72">
        <v>398</v>
      </c>
      <c r="C99" s="93" t="s">
        <v>105</v>
      </c>
      <c r="D99" s="74">
        <v>1830275</v>
      </c>
      <c r="E99" s="74">
        <v>347687</v>
      </c>
      <c r="F99" s="74">
        <v>2177962</v>
      </c>
      <c r="G99" s="86">
        <v>395413</v>
      </c>
      <c r="H99" s="74">
        <v>2573375</v>
      </c>
      <c r="I99" s="74"/>
      <c r="J99" s="65"/>
      <c r="K99" s="65"/>
      <c r="L99" s="65"/>
    </row>
    <row r="100" spans="1:12" x14ac:dyDescent="0.25">
      <c r="A100" s="72">
        <v>95</v>
      </c>
      <c r="B100" s="72">
        <v>399</v>
      </c>
      <c r="C100" s="93" t="s">
        <v>106</v>
      </c>
      <c r="D100" s="74">
        <v>-145065</v>
      </c>
      <c r="E100" s="74">
        <v>22381</v>
      </c>
      <c r="F100" s="74">
        <v>-122684</v>
      </c>
      <c r="G100" s="86">
        <v>23402</v>
      </c>
      <c r="H100" s="74">
        <v>-99282</v>
      </c>
      <c r="I100" s="74"/>
      <c r="J100" s="65"/>
      <c r="K100" s="65"/>
      <c r="L100" s="65"/>
    </row>
    <row r="101" spans="1:12" x14ac:dyDescent="0.25">
      <c r="A101" s="72">
        <v>96</v>
      </c>
      <c r="B101" s="72">
        <v>102.1</v>
      </c>
      <c r="C101" s="93" t="s">
        <v>109</v>
      </c>
      <c r="D101" s="74">
        <v>-1242330</v>
      </c>
      <c r="E101" s="74">
        <v>-1310079</v>
      </c>
      <c r="F101" s="74">
        <v>-2552409</v>
      </c>
      <c r="G101" s="86">
        <v>-1202013</v>
      </c>
      <c r="H101" s="74">
        <v>-3754422</v>
      </c>
      <c r="I101" s="74"/>
      <c r="J101" s="65"/>
      <c r="K101" s="65"/>
      <c r="L101" s="65"/>
    </row>
    <row r="102" spans="1:12" x14ac:dyDescent="0.25">
      <c r="A102" s="72">
        <v>97</v>
      </c>
      <c r="B102" s="69"/>
      <c r="C102" s="69"/>
      <c r="D102" s="74"/>
      <c r="E102" s="74"/>
      <c r="F102" s="74"/>
      <c r="G102" s="74"/>
      <c r="H102" s="74"/>
      <c r="I102" s="74"/>
      <c r="J102" s="65"/>
      <c r="K102" s="65"/>
      <c r="L102" s="65"/>
    </row>
    <row r="103" spans="1:12" ht="15.75" thickBot="1" x14ac:dyDescent="0.3">
      <c r="A103" s="72">
        <v>98</v>
      </c>
      <c r="B103" s="65"/>
      <c r="C103" s="71" t="s">
        <v>161</v>
      </c>
      <c r="D103" s="87">
        <v>634258475</v>
      </c>
      <c r="E103" s="87">
        <v>18308502</v>
      </c>
      <c r="F103" s="87">
        <v>652566977</v>
      </c>
      <c r="G103" s="87">
        <v>45153554</v>
      </c>
      <c r="H103" s="87">
        <v>697720531</v>
      </c>
      <c r="I103" s="65"/>
      <c r="J103" s="91"/>
      <c r="K103" s="88"/>
      <c r="L103" s="89"/>
    </row>
    <row r="104" spans="1:12" ht="15.75" thickTop="1" x14ac:dyDescent="0.25">
      <c r="A104" s="72"/>
      <c r="B104" s="65"/>
      <c r="C104" s="69"/>
      <c r="D104" s="80"/>
      <c r="E104" s="80"/>
      <c r="F104" s="80"/>
      <c r="G104" s="80"/>
      <c r="H104" s="80"/>
      <c r="I104" s="65"/>
      <c r="J104" s="65"/>
      <c r="K104" s="65"/>
      <c r="L104" s="65"/>
    </row>
    <row r="105" spans="1:12" x14ac:dyDescent="0.25">
      <c r="A105" s="72"/>
      <c r="B105" s="65"/>
      <c r="C105" s="69"/>
      <c r="D105" s="65"/>
      <c r="E105" s="65"/>
      <c r="F105" s="65"/>
      <c r="G105" s="65"/>
      <c r="H105" s="65"/>
      <c r="I105" s="65"/>
      <c r="J105" s="65"/>
      <c r="K105" s="65"/>
      <c r="L105" s="65"/>
    </row>
    <row r="106" spans="1:12" x14ac:dyDescent="0.25">
      <c r="A106" s="65"/>
      <c r="B106" s="65"/>
      <c r="C106" s="82" t="s">
        <v>155</v>
      </c>
      <c r="D106" s="81"/>
      <c r="E106" s="81"/>
      <c r="F106" s="81"/>
      <c r="G106" s="81"/>
      <c r="H106" s="81"/>
      <c r="I106" s="65"/>
      <c r="J106" s="65"/>
      <c r="K106" s="65"/>
      <c r="L106" s="65"/>
    </row>
    <row r="107" spans="1:12" x14ac:dyDescent="0.25">
      <c r="A107" s="69"/>
      <c r="B107" s="65"/>
      <c r="C107" s="83" t="s">
        <v>16</v>
      </c>
      <c r="D107" s="69"/>
      <c r="E107" s="72"/>
      <c r="F107" s="72"/>
      <c r="G107" s="72"/>
      <c r="H107" s="72"/>
      <c r="I107" s="65"/>
      <c r="J107" s="65"/>
      <c r="K107" s="65"/>
      <c r="L107" s="65"/>
    </row>
    <row r="108" spans="1:12" ht="51.75" x14ac:dyDescent="0.25">
      <c r="A108" s="78" t="s">
        <v>149</v>
      </c>
      <c r="B108" s="78" t="s">
        <v>13</v>
      </c>
      <c r="C108" s="78" t="s">
        <v>14</v>
      </c>
      <c r="D108" s="78" t="s">
        <v>150</v>
      </c>
      <c r="E108" s="78" t="s">
        <v>151</v>
      </c>
      <c r="F108" s="78" t="s">
        <v>152</v>
      </c>
      <c r="G108" s="78" t="s">
        <v>151</v>
      </c>
      <c r="H108" s="78" t="s">
        <v>153</v>
      </c>
      <c r="I108" s="65"/>
      <c r="J108" s="65"/>
      <c r="K108" s="65"/>
      <c r="L108" s="65"/>
    </row>
    <row r="109" spans="1:12" x14ac:dyDescent="0.25">
      <c r="A109" s="72">
        <v>1</v>
      </c>
      <c r="B109" s="72"/>
      <c r="C109" s="71" t="s">
        <v>22</v>
      </c>
      <c r="D109" s="69"/>
      <c r="E109" s="69"/>
      <c r="F109" s="69"/>
      <c r="G109" s="69"/>
      <c r="H109" s="69"/>
      <c r="I109" s="65"/>
      <c r="J109" s="65"/>
      <c r="K109" s="65"/>
      <c r="L109" s="65"/>
    </row>
    <row r="110" spans="1:12" x14ac:dyDescent="0.25">
      <c r="A110" s="72">
        <v>2</v>
      </c>
      <c r="B110" s="72">
        <v>301</v>
      </c>
      <c r="C110" s="92" t="s">
        <v>23</v>
      </c>
      <c r="D110" s="86">
        <v>6621</v>
      </c>
      <c r="E110" s="86">
        <v>0</v>
      </c>
      <c r="F110" s="86">
        <v>6621</v>
      </c>
      <c r="G110" s="86">
        <v>0</v>
      </c>
      <c r="H110" s="86">
        <v>6621</v>
      </c>
      <c r="I110" s="65"/>
      <c r="J110" s="65"/>
      <c r="K110" s="66"/>
      <c r="L110" s="86"/>
    </row>
    <row r="111" spans="1:12" x14ac:dyDescent="0.25">
      <c r="A111" s="72">
        <v>3</v>
      </c>
      <c r="B111" s="72">
        <v>302</v>
      </c>
      <c r="C111" s="93" t="s">
        <v>24</v>
      </c>
      <c r="D111" s="74">
        <v>0</v>
      </c>
      <c r="E111" s="74">
        <v>0</v>
      </c>
      <c r="F111" s="74">
        <v>0</v>
      </c>
      <c r="G111" s="86">
        <v>0</v>
      </c>
      <c r="H111" s="86">
        <v>0</v>
      </c>
      <c r="I111" s="65"/>
      <c r="J111" s="65"/>
      <c r="K111" s="66"/>
      <c r="L111" s="86"/>
    </row>
    <row r="112" spans="1:12" x14ac:dyDescent="0.25">
      <c r="A112" s="72">
        <v>4</v>
      </c>
      <c r="B112" s="72">
        <v>303</v>
      </c>
      <c r="C112" s="93" t="s">
        <v>25</v>
      </c>
      <c r="D112" s="74">
        <v>295096</v>
      </c>
      <c r="E112" s="74">
        <v>-29898</v>
      </c>
      <c r="F112" s="74">
        <v>265198</v>
      </c>
      <c r="G112" s="86">
        <v>0</v>
      </c>
      <c r="H112" s="86">
        <v>265198</v>
      </c>
      <c r="I112" s="65"/>
      <c r="J112" s="65"/>
      <c r="K112" s="66"/>
      <c r="L112" s="86"/>
    </row>
    <row r="113" spans="1:12" x14ac:dyDescent="0.25">
      <c r="A113" s="72">
        <v>5</v>
      </c>
      <c r="B113" s="72"/>
      <c r="C113" s="71" t="s">
        <v>26</v>
      </c>
      <c r="D113" s="74"/>
      <c r="E113" s="74"/>
      <c r="F113" s="74"/>
      <c r="G113" s="74"/>
      <c r="H113" s="74"/>
      <c r="I113" s="65"/>
      <c r="J113" s="65"/>
      <c r="K113" s="66"/>
      <c r="L113" s="86"/>
    </row>
    <row r="114" spans="1:12" x14ac:dyDescent="0.25">
      <c r="A114" s="72">
        <v>6</v>
      </c>
      <c r="B114" s="72">
        <v>310</v>
      </c>
      <c r="C114" s="93" t="s">
        <v>27</v>
      </c>
      <c r="D114" s="74">
        <v>0</v>
      </c>
      <c r="E114" s="74">
        <v>-1413886</v>
      </c>
      <c r="F114" s="74">
        <v>-1413886</v>
      </c>
      <c r="G114" s="86">
        <v>-18317</v>
      </c>
      <c r="H114" s="86">
        <v>-1432203</v>
      </c>
      <c r="I114" s="65"/>
      <c r="J114" s="65"/>
      <c r="K114" s="66"/>
      <c r="L114" s="86"/>
    </row>
    <row r="115" spans="1:12" x14ac:dyDescent="0.25">
      <c r="A115" s="72">
        <v>7</v>
      </c>
      <c r="B115" s="72">
        <v>311</v>
      </c>
      <c r="C115" s="93" t="s">
        <v>28</v>
      </c>
      <c r="D115" s="74">
        <v>3603371</v>
      </c>
      <c r="E115" s="74">
        <v>-502339</v>
      </c>
      <c r="F115" s="74">
        <v>3101032</v>
      </c>
      <c r="G115" s="86">
        <v>413217</v>
      </c>
      <c r="H115" s="86">
        <v>3514249</v>
      </c>
      <c r="I115" s="65"/>
      <c r="J115" s="65"/>
      <c r="K115" s="66"/>
      <c r="L115" s="86"/>
    </row>
    <row r="116" spans="1:12" x14ac:dyDescent="0.25">
      <c r="A116" s="72">
        <v>8</v>
      </c>
      <c r="B116" s="72">
        <v>312</v>
      </c>
      <c r="C116" s="93" t="s">
        <v>29</v>
      </c>
      <c r="D116" s="74">
        <v>101622</v>
      </c>
      <c r="E116" s="74">
        <v>-952278</v>
      </c>
      <c r="F116" s="74">
        <v>-850656</v>
      </c>
      <c r="G116" s="86">
        <v>24955</v>
      </c>
      <c r="H116" s="86">
        <v>-825701</v>
      </c>
      <c r="I116" s="65"/>
      <c r="J116" s="65"/>
      <c r="K116" s="66"/>
      <c r="L116" s="86"/>
    </row>
    <row r="117" spans="1:12" x14ac:dyDescent="0.25">
      <c r="A117" s="72">
        <v>9</v>
      </c>
      <c r="B117" s="72">
        <v>313</v>
      </c>
      <c r="C117" s="93" t="s">
        <v>30</v>
      </c>
      <c r="D117" s="74">
        <v>2635789</v>
      </c>
      <c r="E117" s="74">
        <v>-2361062</v>
      </c>
      <c r="F117" s="74">
        <v>274727</v>
      </c>
      <c r="G117" s="86">
        <v>847218</v>
      </c>
      <c r="H117" s="86">
        <v>1121945</v>
      </c>
      <c r="I117" s="65"/>
      <c r="J117" s="65"/>
      <c r="K117" s="66"/>
      <c r="L117" s="86"/>
    </row>
    <row r="118" spans="1:12" x14ac:dyDescent="0.25">
      <c r="A118" s="72">
        <v>10</v>
      </c>
      <c r="B118" s="72">
        <v>314</v>
      </c>
      <c r="C118" s="93" t="s">
        <v>31</v>
      </c>
      <c r="D118" s="74">
        <v>3239924</v>
      </c>
      <c r="E118" s="74">
        <v>46463</v>
      </c>
      <c r="F118" s="74">
        <v>3286387</v>
      </c>
      <c r="G118" s="86">
        <v>290907</v>
      </c>
      <c r="H118" s="86">
        <v>3577294</v>
      </c>
      <c r="I118" s="65"/>
      <c r="J118" s="65"/>
      <c r="K118" s="66"/>
      <c r="L118" s="86"/>
    </row>
    <row r="119" spans="1:12" x14ac:dyDescent="0.25">
      <c r="A119" s="72">
        <v>11</v>
      </c>
      <c r="B119" s="72">
        <v>315</v>
      </c>
      <c r="C119" s="93" t="s">
        <v>32</v>
      </c>
      <c r="D119" s="74">
        <v>597</v>
      </c>
      <c r="E119" s="74">
        <v>46</v>
      </c>
      <c r="F119" s="74">
        <v>643</v>
      </c>
      <c r="G119" s="86">
        <v>41</v>
      </c>
      <c r="H119" s="86">
        <v>684</v>
      </c>
      <c r="I119" s="65"/>
      <c r="J119" s="65"/>
      <c r="K119" s="66"/>
      <c r="L119" s="86"/>
    </row>
    <row r="120" spans="1:12" x14ac:dyDescent="0.25">
      <c r="A120" s="72">
        <v>12</v>
      </c>
      <c r="B120" s="72">
        <v>316</v>
      </c>
      <c r="C120" s="93" t="s">
        <v>33</v>
      </c>
      <c r="D120" s="74">
        <v>10385595</v>
      </c>
      <c r="E120" s="74">
        <v>328283</v>
      </c>
      <c r="F120" s="74">
        <v>10713878</v>
      </c>
      <c r="G120" s="86">
        <v>300925</v>
      </c>
      <c r="H120" s="86">
        <v>11014803</v>
      </c>
      <c r="I120" s="65"/>
      <c r="J120" s="65"/>
      <c r="K120" s="66"/>
      <c r="L120" s="86"/>
    </row>
    <row r="121" spans="1:12" x14ac:dyDescent="0.25">
      <c r="A121" s="72">
        <v>13</v>
      </c>
      <c r="B121" s="72">
        <v>317</v>
      </c>
      <c r="C121" s="94" t="s">
        <v>34</v>
      </c>
      <c r="D121" s="74">
        <v>67683</v>
      </c>
      <c r="E121" s="74">
        <v>20828</v>
      </c>
      <c r="F121" s="74">
        <v>88511</v>
      </c>
      <c r="G121" s="86">
        <v>19092</v>
      </c>
      <c r="H121" s="86">
        <v>107603</v>
      </c>
      <c r="I121" s="65"/>
      <c r="J121" s="65"/>
      <c r="K121" s="66"/>
      <c r="L121" s="86"/>
    </row>
    <row r="122" spans="1:12" x14ac:dyDescent="0.25">
      <c r="A122" s="72">
        <v>14</v>
      </c>
      <c r="B122" s="72"/>
      <c r="C122" s="71" t="s">
        <v>35</v>
      </c>
      <c r="D122" s="74"/>
      <c r="E122" s="74"/>
      <c r="F122" s="74"/>
      <c r="G122" s="74"/>
      <c r="H122" s="74"/>
      <c r="I122" s="65"/>
      <c r="J122" s="65"/>
      <c r="K122" s="66"/>
      <c r="L122" s="86"/>
    </row>
    <row r="123" spans="1:12" x14ac:dyDescent="0.25">
      <c r="A123" s="72">
        <v>15</v>
      </c>
      <c r="B123" s="72">
        <v>320</v>
      </c>
      <c r="C123" s="93" t="s">
        <v>36</v>
      </c>
      <c r="D123" s="74">
        <v>0</v>
      </c>
      <c r="E123" s="74">
        <v>0</v>
      </c>
      <c r="F123" s="74">
        <v>0</v>
      </c>
      <c r="G123" s="86">
        <v>0</v>
      </c>
      <c r="H123" s="86">
        <v>0</v>
      </c>
      <c r="I123" s="65"/>
      <c r="J123" s="65"/>
      <c r="K123" s="66"/>
      <c r="L123" s="86"/>
    </row>
    <row r="124" spans="1:12" x14ac:dyDescent="0.25">
      <c r="A124" s="72">
        <v>16</v>
      </c>
      <c r="B124" s="72">
        <v>321</v>
      </c>
      <c r="C124" s="93" t="s">
        <v>37</v>
      </c>
      <c r="D124" s="74">
        <v>13144670</v>
      </c>
      <c r="E124" s="74">
        <v>1506234</v>
      </c>
      <c r="F124" s="74">
        <v>14650904</v>
      </c>
      <c r="G124" s="86">
        <v>1613477</v>
      </c>
      <c r="H124" s="86">
        <v>16264381</v>
      </c>
      <c r="I124" s="65"/>
      <c r="J124" s="65"/>
      <c r="K124" s="66"/>
      <c r="L124" s="86"/>
    </row>
    <row r="125" spans="1:12" x14ac:dyDescent="0.25">
      <c r="A125" s="72">
        <v>17</v>
      </c>
      <c r="B125" s="72">
        <v>322</v>
      </c>
      <c r="C125" s="93" t="s">
        <v>38</v>
      </c>
      <c r="D125" s="74">
        <v>0</v>
      </c>
      <c r="E125" s="74">
        <v>0</v>
      </c>
      <c r="F125" s="74">
        <v>0</v>
      </c>
      <c r="G125" s="86">
        <v>0</v>
      </c>
      <c r="H125" s="86">
        <v>0</v>
      </c>
      <c r="I125" s="65"/>
      <c r="J125" s="65"/>
      <c r="K125" s="66"/>
      <c r="L125" s="86"/>
    </row>
    <row r="126" spans="1:12" x14ac:dyDescent="0.25">
      <c r="A126" s="72">
        <v>18</v>
      </c>
      <c r="B126" s="72">
        <v>323</v>
      </c>
      <c r="C126" s="93" t="s">
        <v>39</v>
      </c>
      <c r="D126" s="74">
        <v>2915870</v>
      </c>
      <c r="E126" s="74">
        <v>416510</v>
      </c>
      <c r="F126" s="74">
        <v>3332380</v>
      </c>
      <c r="G126" s="86">
        <v>549438</v>
      </c>
      <c r="H126" s="86">
        <v>3881818</v>
      </c>
      <c r="I126" s="65"/>
      <c r="J126" s="65"/>
      <c r="K126" s="66"/>
      <c r="L126" s="86"/>
    </row>
    <row r="127" spans="1:12" x14ac:dyDescent="0.25">
      <c r="A127" s="72">
        <v>19</v>
      </c>
      <c r="B127" s="72">
        <v>324</v>
      </c>
      <c r="C127" s="93" t="s">
        <v>40</v>
      </c>
      <c r="D127" s="74">
        <v>-23578</v>
      </c>
      <c r="E127" s="74">
        <v>-361263</v>
      </c>
      <c r="F127" s="74">
        <v>-384841</v>
      </c>
      <c r="G127" s="86">
        <v>-19976</v>
      </c>
      <c r="H127" s="86">
        <v>-404817</v>
      </c>
      <c r="I127" s="65"/>
      <c r="J127" s="65"/>
      <c r="K127" s="66"/>
      <c r="L127" s="86"/>
    </row>
    <row r="128" spans="1:12" x14ac:dyDescent="0.25">
      <c r="A128" s="72">
        <v>20</v>
      </c>
      <c r="B128" s="72">
        <v>325</v>
      </c>
      <c r="C128" s="93" t="s">
        <v>41</v>
      </c>
      <c r="D128" s="74">
        <v>26529522</v>
      </c>
      <c r="E128" s="74">
        <v>1674078</v>
      </c>
      <c r="F128" s="74">
        <v>28203600</v>
      </c>
      <c r="G128" s="86">
        <v>1734240</v>
      </c>
      <c r="H128" s="86">
        <v>29937840</v>
      </c>
      <c r="I128" s="65"/>
      <c r="J128" s="65"/>
      <c r="K128" s="66"/>
      <c r="L128" s="86"/>
    </row>
    <row r="129" spans="1:12" x14ac:dyDescent="0.25">
      <c r="A129" s="72">
        <v>21</v>
      </c>
      <c r="B129" s="72">
        <v>326</v>
      </c>
      <c r="C129" s="93" t="s">
        <v>42</v>
      </c>
      <c r="D129" s="74">
        <v>2015525</v>
      </c>
      <c r="E129" s="74">
        <v>46229</v>
      </c>
      <c r="F129" s="74">
        <v>2061754</v>
      </c>
      <c r="G129" s="86">
        <v>42376</v>
      </c>
      <c r="H129" s="86">
        <v>2104130</v>
      </c>
      <c r="I129" s="65"/>
      <c r="J129" s="65"/>
      <c r="K129" s="66"/>
      <c r="L129" s="86"/>
    </row>
    <row r="130" spans="1:12" x14ac:dyDescent="0.25">
      <c r="A130" s="72">
        <v>22</v>
      </c>
      <c r="B130" s="72">
        <v>327</v>
      </c>
      <c r="C130" s="93" t="s">
        <v>43</v>
      </c>
      <c r="D130" s="74">
        <v>84524</v>
      </c>
      <c r="E130" s="74">
        <v>11294</v>
      </c>
      <c r="F130" s="74">
        <v>95818</v>
      </c>
      <c r="G130" s="86">
        <v>10354</v>
      </c>
      <c r="H130" s="86">
        <v>106172</v>
      </c>
      <c r="I130" s="65"/>
      <c r="J130" s="65"/>
      <c r="K130" s="66"/>
      <c r="L130" s="86"/>
    </row>
    <row r="131" spans="1:12" x14ac:dyDescent="0.25">
      <c r="A131" s="72">
        <v>23</v>
      </c>
      <c r="B131" s="72">
        <v>328</v>
      </c>
      <c r="C131" s="93" t="s">
        <v>44</v>
      </c>
      <c r="D131" s="74">
        <v>-2340012</v>
      </c>
      <c r="E131" s="74">
        <v>146328</v>
      </c>
      <c r="F131" s="74">
        <v>-2193684</v>
      </c>
      <c r="G131" s="86">
        <v>355632</v>
      </c>
      <c r="H131" s="86">
        <v>-1838052</v>
      </c>
      <c r="I131" s="65"/>
      <c r="J131" s="65"/>
      <c r="K131" s="66"/>
      <c r="L131" s="86"/>
    </row>
    <row r="132" spans="1:12" x14ac:dyDescent="0.25">
      <c r="A132" s="72">
        <v>24</v>
      </c>
      <c r="B132" s="72"/>
      <c r="C132" s="71" t="s">
        <v>45</v>
      </c>
      <c r="D132" s="74"/>
      <c r="E132" s="74"/>
      <c r="F132" s="74"/>
      <c r="G132" s="74"/>
      <c r="H132" s="74"/>
      <c r="I132" s="65"/>
      <c r="J132" s="65"/>
      <c r="K132" s="66"/>
      <c r="L132" s="86"/>
    </row>
    <row r="133" spans="1:12" x14ac:dyDescent="0.25">
      <c r="A133" s="72">
        <v>25</v>
      </c>
      <c r="B133" s="72">
        <v>330</v>
      </c>
      <c r="C133" s="93" t="s">
        <v>46</v>
      </c>
      <c r="D133" s="74">
        <v>0</v>
      </c>
      <c r="E133" s="74">
        <v>0</v>
      </c>
      <c r="F133" s="74">
        <v>0</v>
      </c>
      <c r="G133" s="86">
        <v>0</v>
      </c>
      <c r="H133" s="86">
        <v>0</v>
      </c>
      <c r="I133" s="65"/>
      <c r="J133" s="65"/>
      <c r="K133" s="66"/>
      <c r="L133" s="86"/>
    </row>
    <row r="134" spans="1:12" x14ac:dyDescent="0.25">
      <c r="A134" s="72">
        <v>26</v>
      </c>
      <c r="B134" s="72">
        <v>331</v>
      </c>
      <c r="C134" s="93" t="s">
        <v>47</v>
      </c>
      <c r="D134" s="74">
        <v>56642901</v>
      </c>
      <c r="E134" s="74">
        <v>3695347</v>
      </c>
      <c r="F134" s="74">
        <v>60338248</v>
      </c>
      <c r="G134" s="86">
        <v>3808502</v>
      </c>
      <c r="H134" s="86">
        <v>64146750</v>
      </c>
      <c r="I134" s="65"/>
      <c r="J134" s="65"/>
      <c r="K134" s="66"/>
      <c r="L134" s="86"/>
    </row>
    <row r="135" spans="1:12" x14ac:dyDescent="0.25">
      <c r="A135" s="72">
        <v>27</v>
      </c>
      <c r="B135" s="72">
        <v>332</v>
      </c>
      <c r="C135" s="93" t="s">
        <v>48</v>
      </c>
      <c r="D135" s="74">
        <v>45852151</v>
      </c>
      <c r="E135" s="74">
        <v>254994</v>
      </c>
      <c r="F135" s="74">
        <v>46107145</v>
      </c>
      <c r="G135" s="86">
        <v>-1620942</v>
      </c>
      <c r="H135" s="86">
        <v>44486203</v>
      </c>
      <c r="I135" s="65"/>
      <c r="J135" s="65"/>
      <c r="K135" s="66"/>
      <c r="L135" s="86"/>
    </row>
    <row r="136" spans="1:12" x14ac:dyDescent="0.25">
      <c r="A136" s="72">
        <v>28</v>
      </c>
      <c r="B136" s="72">
        <v>333</v>
      </c>
      <c r="C136" s="93" t="s">
        <v>49</v>
      </c>
      <c r="D136" s="74">
        <v>787458</v>
      </c>
      <c r="E136" s="74">
        <v>49058</v>
      </c>
      <c r="F136" s="74">
        <v>836516</v>
      </c>
      <c r="G136" s="86">
        <v>44970</v>
      </c>
      <c r="H136" s="86">
        <v>881486</v>
      </c>
      <c r="I136" s="65"/>
      <c r="J136" s="65"/>
      <c r="K136" s="66"/>
      <c r="L136" s="86"/>
    </row>
    <row r="137" spans="1:12" x14ac:dyDescent="0.25">
      <c r="A137" s="72">
        <v>29</v>
      </c>
      <c r="B137" s="72"/>
      <c r="C137" s="71" t="s">
        <v>50</v>
      </c>
      <c r="D137" s="74"/>
      <c r="E137" s="74"/>
      <c r="F137" s="74"/>
      <c r="G137" s="74"/>
      <c r="H137" s="74"/>
      <c r="I137" s="65"/>
      <c r="J137" s="65"/>
      <c r="K137" s="66"/>
      <c r="L137" s="86"/>
    </row>
    <row r="138" spans="1:12" x14ac:dyDescent="0.25">
      <c r="A138" s="72">
        <v>30</v>
      </c>
      <c r="B138" s="72">
        <v>340</v>
      </c>
      <c r="C138" s="69" t="s">
        <v>51</v>
      </c>
      <c r="D138" s="74">
        <v>17</v>
      </c>
      <c r="E138" s="74">
        <v>0</v>
      </c>
      <c r="F138" s="74">
        <v>17</v>
      </c>
      <c r="G138" s="86">
        <v>0</v>
      </c>
      <c r="H138" s="86">
        <v>17</v>
      </c>
      <c r="I138" s="65"/>
      <c r="J138" s="65"/>
      <c r="K138" s="66"/>
      <c r="L138" s="86"/>
    </row>
    <row r="139" spans="1:12" x14ac:dyDescent="0.25">
      <c r="A139" s="72">
        <v>31</v>
      </c>
      <c r="B139" s="72">
        <v>341</v>
      </c>
      <c r="C139" s="69" t="s">
        <v>52</v>
      </c>
      <c r="D139" s="74">
        <v>6150960</v>
      </c>
      <c r="E139" s="74">
        <v>250148</v>
      </c>
      <c r="F139" s="74">
        <v>6401108</v>
      </c>
      <c r="G139" s="86">
        <v>229303</v>
      </c>
      <c r="H139" s="86">
        <v>6630411</v>
      </c>
      <c r="I139" s="65"/>
      <c r="J139" s="65"/>
      <c r="K139" s="66"/>
      <c r="L139" s="86"/>
    </row>
    <row r="140" spans="1:12" x14ac:dyDescent="0.25">
      <c r="A140" s="72">
        <v>32</v>
      </c>
      <c r="B140" s="72">
        <v>342</v>
      </c>
      <c r="C140" s="69" t="s">
        <v>53</v>
      </c>
      <c r="D140" s="74">
        <v>19318519</v>
      </c>
      <c r="E140" s="74">
        <v>26371</v>
      </c>
      <c r="F140" s="74">
        <v>19344890</v>
      </c>
      <c r="G140" s="86">
        <v>855297</v>
      </c>
      <c r="H140" s="86">
        <v>20200187</v>
      </c>
      <c r="I140" s="65"/>
      <c r="J140" s="65"/>
      <c r="K140" s="66"/>
      <c r="L140" s="86"/>
    </row>
    <row r="141" spans="1:12" x14ac:dyDescent="0.25">
      <c r="A141" s="72">
        <v>33</v>
      </c>
      <c r="B141" s="72">
        <v>342.98</v>
      </c>
      <c r="C141" s="69" t="s">
        <v>54</v>
      </c>
      <c r="D141" s="74">
        <v>0</v>
      </c>
      <c r="E141" s="74">
        <v>0</v>
      </c>
      <c r="F141" s="74">
        <v>0</v>
      </c>
      <c r="G141" s="86">
        <v>0</v>
      </c>
      <c r="H141" s="86">
        <v>0</v>
      </c>
      <c r="I141" s="65"/>
      <c r="J141" s="65"/>
      <c r="K141" s="66"/>
      <c r="L141" s="86"/>
    </row>
    <row r="142" spans="1:12" x14ac:dyDescent="0.25">
      <c r="A142" s="72">
        <v>34</v>
      </c>
      <c r="B142" s="72">
        <v>343</v>
      </c>
      <c r="C142" s="69" t="s">
        <v>55</v>
      </c>
      <c r="D142" s="74">
        <v>301217552</v>
      </c>
      <c r="E142" s="74">
        <v>2923433</v>
      </c>
      <c r="F142" s="74">
        <v>304140985</v>
      </c>
      <c r="G142" s="86">
        <v>17106821</v>
      </c>
      <c r="H142" s="86">
        <v>321247806</v>
      </c>
      <c r="I142" s="65"/>
      <c r="J142" s="65"/>
      <c r="K142" s="66"/>
      <c r="L142" s="86"/>
    </row>
    <row r="143" spans="1:12" x14ac:dyDescent="0.25">
      <c r="A143" s="72">
        <v>35</v>
      </c>
      <c r="B143" s="72">
        <v>344</v>
      </c>
      <c r="C143" s="92" t="s">
        <v>56</v>
      </c>
      <c r="D143" s="74">
        <v>222917</v>
      </c>
      <c r="E143" s="74">
        <v>10774</v>
      </c>
      <c r="F143" s="74">
        <v>233691</v>
      </c>
      <c r="G143" s="86">
        <v>9877</v>
      </c>
      <c r="H143" s="86">
        <v>243568</v>
      </c>
      <c r="I143" s="65"/>
      <c r="J143" s="65"/>
      <c r="K143" s="66"/>
      <c r="L143" s="86"/>
    </row>
    <row r="144" spans="1:12" x14ac:dyDescent="0.25">
      <c r="A144" s="72">
        <v>36</v>
      </c>
      <c r="B144" s="72">
        <v>345</v>
      </c>
      <c r="C144" s="93" t="s">
        <v>57</v>
      </c>
      <c r="D144" s="74">
        <v>18335000</v>
      </c>
      <c r="E144" s="74">
        <v>-3511015</v>
      </c>
      <c r="F144" s="74">
        <v>14823985</v>
      </c>
      <c r="G144" s="86">
        <v>-182116</v>
      </c>
      <c r="H144" s="86">
        <v>14641869</v>
      </c>
      <c r="I144" s="65"/>
      <c r="J144" s="65"/>
      <c r="K144" s="66"/>
      <c r="L144" s="86"/>
    </row>
    <row r="145" spans="1:12" x14ac:dyDescent="0.25">
      <c r="A145" s="72">
        <v>37</v>
      </c>
      <c r="B145" s="72">
        <v>346</v>
      </c>
      <c r="C145" s="93" t="s">
        <v>58</v>
      </c>
      <c r="D145" s="74">
        <v>-37978763</v>
      </c>
      <c r="E145" s="74">
        <v>3297004</v>
      </c>
      <c r="F145" s="74">
        <v>-34681759</v>
      </c>
      <c r="G145" s="86">
        <v>3927846</v>
      </c>
      <c r="H145" s="86">
        <v>-30753913</v>
      </c>
      <c r="I145" s="65"/>
      <c r="J145" s="65"/>
      <c r="K145" s="66"/>
      <c r="L145" s="86"/>
    </row>
    <row r="146" spans="1:12" x14ac:dyDescent="0.25">
      <c r="A146" s="72">
        <v>38</v>
      </c>
      <c r="B146" s="72">
        <v>347</v>
      </c>
      <c r="C146" s="93" t="s">
        <v>59</v>
      </c>
      <c r="D146" s="74">
        <v>17335779</v>
      </c>
      <c r="E146" s="74">
        <v>1588339</v>
      </c>
      <c r="F146" s="74">
        <v>18924118</v>
      </c>
      <c r="G146" s="86">
        <v>1478048</v>
      </c>
      <c r="H146" s="86">
        <v>20402166</v>
      </c>
      <c r="I146" s="65"/>
      <c r="J146" s="65"/>
      <c r="K146" s="66"/>
      <c r="L146" s="86"/>
    </row>
    <row r="147" spans="1:12" x14ac:dyDescent="0.25">
      <c r="A147" s="72">
        <v>39</v>
      </c>
      <c r="B147" s="72">
        <v>348</v>
      </c>
      <c r="C147" s="93" t="s">
        <v>60</v>
      </c>
      <c r="D147" s="74">
        <v>18668725</v>
      </c>
      <c r="E147" s="74">
        <v>1460781</v>
      </c>
      <c r="F147" s="74">
        <v>20129506</v>
      </c>
      <c r="G147" s="86">
        <v>2011449</v>
      </c>
      <c r="H147" s="86">
        <v>22140955</v>
      </c>
      <c r="I147" s="65"/>
      <c r="J147" s="65"/>
      <c r="K147" s="66"/>
      <c r="L147" s="86"/>
    </row>
    <row r="148" spans="1:12" x14ac:dyDescent="0.25">
      <c r="A148" s="72">
        <v>40</v>
      </c>
      <c r="B148" s="72">
        <v>349</v>
      </c>
      <c r="C148" s="93" t="s">
        <v>61</v>
      </c>
      <c r="D148" s="74">
        <v>19921</v>
      </c>
      <c r="E148" s="74">
        <v>2465</v>
      </c>
      <c r="F148" s="74">
        <v>22386</v>
      </c>
      <c r="G148" s="86">
        <v>2259</v>
      </c>
      <c r="H148" s="86">
        <v>24645</v>
      </c>
      <c r="I148" s="65"/>
      <c r="J148" s="65"/>
      <c r="K148" s="66"/>
      <c r="L148" s="86"/>
    </row>
    <row r="149" spans="1:12" x14ac:dyDescent="0.25">
      <c r="A149" s="72">
        <v>41</v>
      </c>
      <c r="B149" s="72"/>
      <c r="C149" s="71" t="s">
        <v>79</v>
      </c>
      <c r="D149" s="74"/>
      <c r="E149" s="74"/>
      <c r="F149" s="74"/>
      <c r="G149" s="74"/>
      <c r="H149" s="74"/>
      <c r="I149" s="65"/>
      <c r="J149" s="65"/>
      <c r="K149" s="66"/>
      <c r="L149" s="86"/>
    </row>
    <row r="150" spans="1:12" x14ac:dyDescent="0.25">
      <c r="A150" s="72">
        <v>42</v>
      </c>
      <c r="B150" s="72">
        <v>389</v>
      </c>
      <c r="C150" s="93" t="s">
        <v>80</v>
      </c>
      <c r="D150" s="74">
        <v>-1599</v>
      </c>
      <c r="E150" s="74">
        <v>0</v>
      </c>
      <c r="F150" s="74">
        <v>-1599</v>
      </c>
      <c r="G150" s="86">
        <v>0</v>
      </c>
      <c r="H150" s="86">
        <v>-1599</v>
      </c>
      <c r="I150" s="65"/>
      <c r="J150" s="65"/>
      <c r="K150" s="65"/>
      <c r="L150" s="65"/>
    </row>
    <row r="151" spans="1:12" x14ac:dyDescent="0.25">
      <c r="A151" s="72">
        <v>43</v>
      </c>
      <c r="B151" s="72">
        <v>390</v>
      </c>
      <c r="C151" s="92" t="s">
        <v>81</v>
      </c>
      <c r="D151" s="74">
        <v>4145471</v>
      </c>
      <c r="E151" s="74">
        <v>823187</v>
      </c>
      <c r="F151" s="74">
        <v>4968658</v>
      </c>
      <c r="G151" s="86">
        <v>1379614</v>
      </c>
      <c r="H151" s="86">
        <v>6348272</v>
      </c>
      <c r="I151" s="65"/>
      <c r="J151" s="65"/>
      <c r="K151" s="66"/>
      <c r="L151" s="86"/>
    </row>
    <row r="152" spans="1:12" x14ac:dyDescent="0.25">
      <c r="A152" s="72">
        <v>44</v>
      </c>
      <c r="B152" s="72">
        <v>390.1</v>
      </c>
      <c r="C152" s="93" t="s">
        <v>82</v>
      </c>
      <c r="D152" s="74">
        <v>1888640</v>
      </c>
      <c r="E152" s="74">
        <v>160231</v>
      </c>
      <c r="F152" s="74">
        <v>2048871</v>
      </c>
      <c r="G152" s="86">
        <v>137298</v>
      </c>
      <c r="H152" s="86">
        <v>2186169</v>
      </c>
      <c r="I152" s="65"/>
      <c r="J152" s="65"/>
      <c r="K152" s="65"/>
      <c r="L152" s="65"/>
    </row>
    <row r="153" spans="1:12" x14ac:dyDescent="0.25">
      <c r="A153" s="72">
        <v>45</v>
      </c>
      <c r="B153" s="72">
        <v>390.2</v>
      </c>
      <c r="C153" s="93" t="s">
        <v>83</v>
      </c>
      <c r="D153" s="74">
        <v>174588</v>
      </c>
      <c r="E153" s="74">
        <v>71553</v>
      </c>
      <c r="F153" s="74">
        <v>246141</v>
      </c>
      <c r="G153" s="86">
        <v>65589</v>
      </c>
      <c r="H153" s="86">
        <v>311730</v>
      </c>
      <c r="I153" s="65"/>
      <c r="J153" s="65"/>
      <c r="K153" s="66"/>
      <c r="L153" s="86"/>
    </row>
    <row r="154" spans="1:12" x14ac:dyDescent="0.25">
      <c r="A154" s="72">
        <v>46</v>
      </c>
      <c r="B154" s="72">
        <v>390.3</v>
      </c>
      <c r="C154" s="93" t="s">
        <v>84</v>
      </c>
      <c r="D154" s="74">
        <v>2237861</v>
      </c>
      <c r="E154" s="74">
        <v>174412</v>
      </c>
      <c r="F154" s="74">
        <v>2412273</v>
      </c>
      <c r="G154" s="86">
        <v>162379</v>
      </c>
      <c r="H154" s="86">
        <v>2574652</v>
      </c>
      <c r="I154" s="65"/>
      <c r="J154" s="65"/>
      <c r="K154" s="65"/>
      <c r="L154" s="65"/>
    </row>
    <row r="155" spans="1:12" x14ac:dyDescent="0.25">
      <c r="A155" s="72">
        <v>47</v>
      </c>
      <c r="B155" s="72">
        <v>390.9</v>
      </c>
      <c r="C155" s="93" t="s">
        <v>85</v>
      </c>
      <c r="D155" s="74">
        <v>180108</v>
      </c>
      <c r="E155" s="74">
        <v>522</v>
      </c>
      <c r="F155" s="74">
        <v>180630</v>
      </c>
      <c r="G155" s="86">
        <v>479</v>
      </c>
      <c r="H155" s="86">
        <v>181109</v>
      </c>
      <c r="I155" s="65"/>
      <c r="J155" s="65"/>
      <c r="K155" s="66"/>
      <c r="L155" s="86"/>
    </row>
    <row r="156" spans="1:12" x14ac:dyDescent="0.25">
      <c r="A156" s="72">
        <v>48</v>
      </c>
      <c r="B156" s="72">
        <v>391</v>
      </c>
      <c r="C156" s="93" t="s">
        <v>86</v>
      </c>
      <c r="D156" s="74">
        <v>930896</v>
      </c>
      <c r="E156" s="74">
        <v>23953</v>
      </c>
      <c r="F156" s="74">
        <v>954849</v>
      </c>
      <c r="G156" s="86">
        <v>80280</v>
      </c>
      <c r="H156" s="86">
        <v>1035129</v>
      </c>
      <c r="I156" s="65"/>
      <c r="J156" s="65"/>
      <c r="K156" s="65"/>
      <c r="L156" s="65"/>
    </row>
    <row r="157" spans="1:12" x14ac:dyDescent="0.25">
      <c r="A157" s="72">
        <v>49</v>
      </c>
      <c r="B157" s="72">
        <v>391.1</v>
      </c>
      <c r="C157" s="93" t="s">
        <v>87</v>
      </c>
      <c r="D157" s="74">
        <v>1429462</v>
      </c>
      <c r="E157" s="74">
        <v>811530</v>
      </c>
      <c r="F157" s="74">
        <v>2240992</v>
      </c>
      <c r="G157" s="86">
        <v>743903</v>
      </c>
      <c r="H157" s="86">
        <v>2984895</v>
      </c>
      <c r="I157" s="65"/>
      <c r="J157" s="65"/>
      <c r="K157" s="66"/>
      <c r="L157" s="65"/>
    </row>
    <row r="158" spans="1:12" x14ac:dyDescent="0.25">
      <c r="A158" s="72">
        <v>50</v>
      </c>
      <c r="B158" s="72">
        <v>391.2</v>
      </c>
      <c r="C158" s="93" t="s">
        <v>88</v>
      </c>
      <c r="D158" s="74">
        <v>0</v>
      </c>
      <c r="E158" s="74">
        <v>0</v>
      </c>
      <c r="F158" s="74">
        <v>0</v>
      </c>
      <c r="G158" s="86">
        <v>0</v>
      </c>
      <c r="H158" s="86">
        <v>0</v>
      </c>
      <c r="I158" s="65"/>
      <c r="J158" s="65"/>
      <c r="K158" s="65"/>
      <c r="L158" s="65"/>
    </row>
    <row r="159" spans="1:12" x14ac:dyDescent="0.25">
      <c r="A159" s="72">
        <v>51</v>
      </c>
      <c r="B159" s="72">
        <v>391.25</v>
      </c>
      <c r="C159" s="93" t="s">
        <v>89</v>
      </c>
      <c r="D159" s="74">
        <v>1425299</v>
      </c>
      <c r="E159" s="74">
        <v>58171</v>
      </c>
      <c r="F159" s="74">
        <v>1483470</v>
      </c>
      <c r="G159" s="86">
        <v>53324</v>
      </c>
      <c r="H159" s="86">
        <v>1536794</v>
      </c>
      <c r="I159" s="65"/>
      <c r="J159" s="65"/>
      <c r="K159" s="65"/>
      <c r="L159" s="65"/>
    </row>
    <row r="160" spans="1:12" x14ac:dyDescent="0.25">
      <c r="A160" s="72">
        <v>52</v>
      </c>
      <c r="B160" s="72">
        <v>391.26</v>
      </c>
      <c r="C160" s="93" t="s">
        <v>90</v>
      </c>
      <c r="D160" s="74">
        <v>0</v>
      </c>
      <c r="E160" s="74">
        <v>0</v>
      </c>
      <c r="F160" s="74">
        <v>0</v>
      </c>
      <c r="G160" s="86">
        <v>0</v>
      </c>
      <c r="H160" s="86">
        <v>0</v>
      </c>
      <c r="I160" s="65"/>
      <c r="J160" s="65"/>
      <c r="K160" s="66"/>
      <c r="L160" s="86"/>
    </row>
    <row r="161" spans="1:12" x14ac:dyDescent="0.25">
      <c r="A161" s="72">
        <v>53</v>
      </c>
      <c r="B161" s="72">
        <v>391.3</v>
      </c>
      <c r="C161" s="93" t="s">
        <v>91</v>
      </c>
      <c r="D161" s="74">
        <v>-16638</v>
      </c>
      <c r="E161" s="74">
        <v>3442</v>
      </c>
      <c r="F161" s="74">
        <v>-13196</v>
      </c>
      <c r="G161" s="86">
        <v>3155</v>
      </c>
      <c r="H161" s="86">
        <v>-10041</v>
      </c>
      <c r="I161" s="65"/>
      <c r="J161" s="65"/>
      <c r="K161" s="66"/>
      <c r="L161" s="86"/>
    </row>
    <row r="162" spans="1:12" x14ac:dyDescent="0.25">
      <c r="A162" s="72">
        <v>54</v>
      </c>
      <c r="B162" s="72">
        <v>391.4</v>
      </c>
      <c r="C162" s="93" t="s">
        <v>92</v>
      </c>
      <c r="D162" s="74">
        <v>0</v>
      </c>
      <c r="E162" s="74">
        <v>0</v>
      </c>
      <c r="F162" s="74">
        <v>0</v>
      </c>
      <c r="G162" s="86">
        <v>0</v>
      </c>
      <c r="H162" s="86">
        <v>0</v>
      </c>
      <c r="I162" s="65"/>
      <c r="J162" s="65"/>
      <c r="K162" s="66"/>
      <c r="L162" s="86"/>
    </row>
    <row r="163" spans="1:12" x14ac:dyDescent="0.25">
      <c r="A163" s="72">
        <v>55</v>
      </c>
      <c r="B163" s="72">
        <v>392</v>
      </c>
      <c r="C163" s="93" t="s">
        <v>93</v>
      </c>
      <c r="D163" s="74">
        <v>0</v>
      </c>
      <c r="E163" s="74">
        <v>0</v>
      </c>
      <c r="F163" s="74">
        <v>0</v>
      </c>
      <c r="G163" s="86">
        <v>0</v>
      </c>
      <c r="H163" s="86">
        <v>0</v>
      </c>
      <c r="I163" s="65"/>
      <c r="J163" s="65"/>
      <c r="K163" s="66"/>
      <c r="L163" s="86"/>
    </row>
    <row r="164" spans="1:12" x14ac:dyDescent="0.25">
      <c r="A164" s="72">
        <v>56</v>
      </c>
      <c r="B164" s="72">
        <v>392.1</v>
      </c>
      <c r="C164" s="93" t="s">
        <v>94</v>
      </c>
      <c r="D164" s="74">
        <v>5487871</v>
      </c>
      <c r="E164" s="74">
        <v>1427915</v>
      </c>
      <c r="F164" s="74">
        <v>6915786</v>
      </c>
      <c r="G164" s="86">
        <v>1308922</v>
      </c>
      <c r="H164" s="86">
        <v>8224708</v>
      </c>
      <c r="I164" s="65"/>
      <c r="J164" s="65"/>
      <c r="K164" s="66"/>
      <c r="L164" s="86"/>
    </row>
    <row r="165" spans="1:12" x14ac:dyDescent="0.25">
      <c r="A165" s="72">
        <v>57</v>
      </c>
      <c r="B165" s="72">
        <v>392.2</v>
      </c>
      <c r="C165" s="93" t="s">
        <v>95</v>
      </c>
      <c r="D165" s="74">
        <v>3213954</v>
      </c>
      <c r="E165" s="74">
        <v>0</v>
      </c>
      <c r="F165" s="74">
        <v>3213954</v>
      </c>
      <c r="G165" s="86">
        <v>0</v>
      </c>
      <c r="H165" s="86">
        <v>3213954</v>
      </c>
      <c r="I165" s="65"/>
      <c r="J165" s="65"/>
      <c r="K165" s="65"/>
      <c r="L165" s="65"/>
    </row>
    <row r="166" spans="1:12" x14ac:dyDescent="0.25">
      <c r="A166" s="72">
        <v>58</v>
      </c>
      <c r="B166" s="72">
        <v>392.3</v>
      </c>
      <c r="C166" s="93" t="s">
        <v>96</v>
      </c>
      <c r="D166" s="74">
        <v>1259917</v>
      </c>
      <c r="E166" s="74">
        <v>0</v>
      </c>
      <c r="F166" s="74">
        <v>1259917</v>
      </c>
      <c r="G166" s="86">
        <v>0</v>
      </c>
      <c r="H166" s="86">
        <v>1259917</v>
      </c>
      <c r="I166" s="65"/>
      <c r="J166" s="65"/>
      <c r="K166" s="65"/>
      <c r="L166" s="65"/>
    </row>
    <row r="167" spans="1:12" x14ac:dyDescent="0.25">
      <c r="A167" s="72">
        <v>59</v>
      </c>
      <c r="B167" s="72">
        <v>392.4</v>
      </c>
      <c r="C167" s="93" t="s">
        <v>97</v>
      </c>
      <c r="D167" s="74">
        <v>4208953</v>
      </c>
      <c r="E167" s="74">
        <v>1006310</v>
      </c>
      <c r="F167" s="74">
        <v>5215263</v>
      </c>
      <c r="G167" s="86">
        <v>922451</v>
      </c>
      <c r="H167" s="86">
        <v>6137714</v>
      </c>
      <c r="I167" s="65"/>
      <c r="J167" s="65"/>
      <c r="K167" s="65"/>
      <c r="L167" s="65"/>
    </row>
    <row r="168" spans="1:12" x14ac:dyDescent="0.25">
      <c r="A168" s="72">
        <v>60</v>
      </c>
      <c r="B168" s="72">
        <v>393</v>
      </c>
      <c r="C168" s="93" t="s">
        <v>98</v>
      </c>
      <c r="D168" s="74">
        <v>-25344</v>
      </c>
      <c r="E168" s="74">
        <v>30682</v>
      </c>
      <c r="F168" s="74">
        <v>5338</v>
      </c>
      <c r="G168" s="86">
        <v>28125</v>
      </c>
      <c r="H168" s="86">
        <v>33463</v>
      </c>
      <c r="I168" s="65"/>
      <c r="J168" s="65"/>
      <c r="K168" s="65"/>
      <c r="L168" s="65"/>
    </row>
    <row r="169" spans="1:12" x14ac:dyDescent="0.25">
      <c r="A169" s="72">
        <v>61</v>
      </c>
      <c r="B169" s="72">
        <v>394</v>
      </c>
      <c r="C169" s="93" t="s">
        <v>99</v>
      </c>
      <c r="D169" s="74">
        <v>4320155</v>
      </c>
      <c r="E169" s="74">
        <v>382028</v>
      </c>
      <c r="F169" s="74">
        <v>4702183</v>
      </c>
      <c r="G169" s="86">
        <v>397744</v>
      </c>
      <c r="H169" s="86">
        <v>5099927</v>
      </c>
      <c r="I169" s="65"/>
      <c r="J169" s="65"/>
      <c r="K169" s="66"/>
      <c r="L169" s="86"/>
    </row>
    <row r="170" spans="1:12" x14ac:dyDescent="0.25">
      <c r="A170" s="72">
        <v>62</v>
      </c>
      <c r="B170" s="72">
        <v>395</v>
      </c>
      <c r="C170" s="93" t="s">
        <v>100</v>
      </c>
      <c r="D170" s="74">
        <v>756802</v>
      </c>
      <c r="E170" s="74">
        <v>77059</v>
      </c>
      <c r="F170" s="74">
        <v>833861</v>
      </c>
      <c r="G170" s="86">
        <v>75787</v>
      </c>
      <c r="H170" s="86">
        <v>909648</v>
      </c>
      <c r="I170" s="65"/>
      <c r="J170" s="65"/>
      <c r="K170" s="66"/>
      <c r="L170" s="86"/>
    </row>
    <row r="171" spans="1:12" x14ac:dyDescent="0.25">
      <c r="A171" s="72">
        <v>63</v>
      </c>
      <c r="B171" s="72">
        <v>396</v>
      </c>
      <c r="C171" s="93" t="s">
        <v>101</v>
      </c>
      <c r="D171" s="74">
        <v>1733858</v>
      </c>
      <c r="E171" s="74">
        <v>66663</v>
      </c>
      <c r="F171" s="74">
        <v>1800521</v>
      </c>
      <c r="G171" s="86">
        <v>86536</v>
      </c>
      <c r="H171" s="86">
        <v>1887057</v>
      </c>
      <c r="I171" s="65"/>
      <c r="J171" s="65"/>
      <c r="K171" s="66"/>
      <c r="L171" s="86"/>
    </row>
    <row r="172" spans="1:12" x14ac:dyDescent="0.25">
      <c r="A172" s="72">
        <v>64</v>
      </c>
      <c r="B172" s="72">
        <v>397</v>
      </c>
      <c r="C172" s="93" t="s">
        <v>102</v>
      </c>
      <c r="D172" s="74">
        <v>0</v>
      </c>
      <c r="E172" s="74">
        <v>0</v>
      </c>
      <c r="F172" s="74">
        <v>0</v>
      </c>
      <c r="G172" s="86">
        <v>0</v>
      </c>
      <c r="H172" s="86">
        <v>0</v>
      </c>
      <c r="I172" s="65"/>
      <c r="J172" s="65"/>
      <c r="K172" s="66"/>
      <c r="L172" s="86"/>
    </row>
    <row r="173" spans="1:12" x14ac:dyDescent="0.25">
      <c r="A173" s="72">
        <v>65</v>
      </c>
      <c r="B173" s="72">
        <v>397.1</v>
      </c>
      <c r="C173" s="93" t="s">
        <v>103</v>
      </c>
      <c r="D173" s="74">
        <v>3123664</v>
      </c>
      <c r="E173" s="74">
        <v>915269</v>
      </c>
      <c r="F173" s="74">
        <v>4038933</v>
      </c>
      <c r="G173" s="86">
        <v>838998</v>
      </c>
      <c r="H173" s="86">
        <v>4877931</v>
      </c>
      <c r="I173" s="65"/>
      <c r="J173" s="65"/>
      <c r="K173" s="66"/>
      <c r="L173" s="86"/>
    </row>
    <row r="174" spans="1:12" x14ac:dyDescent="0.25">
      <c r="A174" s="72">
        <v>66</v>
      </c>
      <c r="B174" s="72">
        <v>397.2</v>
      </c>
      <c r="C174" s="93" t="s">
        <v>104</v>
      </c>
      <c r="D174" s="74">
        <v>40732</v>
      </c>
      <c r="E174" s="74">
        <v>1323</v>
      </c>
      <c r="F174" s="74">
        <v>42055</v>
      </c>
      <c r="G174" s="86">
        <v>1214</v>
      </c>
      <c r="H174" s="86">
        <v>43269</v>
      </c>
      <c r="I174" s="65"/>
      <c r="J174" s="65"/>
      <c r="K174" s="66"/>
      <c r="L174" s="86"/>
    </row>
    <row r="175" spans="1:12" x14ac:dyDescent="0.25">
      <c r="A175" s="72">
        <v>67</v>
      </c>
      <c r="B175" s="72">
        <v>398</v>
      </c>
      <c r="C175" s="93" t="s">
        <v>105</v>
      </c>
      <c r="D175" s="74">
        <v>1693553</v>
      </c>
      <c r="E175" s="74">
        <v>346809</v>
      </c>
      <c r="F175" s="74">
        <v>2040362</v>
      </c>
      <c r="G175" s="86">
        <v>374142</v>
      </c>
      <c r="H175" s="86">
        <v>2414504</v>
      </c>
      <c r="I175" s="65"/>
      <c r="J175" s="65"/>
      <c r="K175" s="66"/>
      <c r="L175" s="86"/>
    </row>
    <row r="176" spans="1:12" x14ac:dyDescent="0.25">
      <c r="A176" s="72">
        <v>68</v>
      </c>
      <c r="B176" s="72">
        <v>399</v>
      </c>
      <c r="C176" s="93" t="s">
        <v>106</v>
      </c>
      <c r="D176" s="74">
        <v>-369741</v>
      </c>
      <c r="E176" s="74">
        <v>13370</v>
      </c>
      <c r="F176" s="74">
        <v>-356371</v>
      </c>
      <c r="G176" s="86">
        <v>18697</v>
      </c>
      <c r="H176" s="86">
        <v>-337674</v>
      </c>
      <c r="I176" s="65"/>
      <c r="J176" s="65"/>
      <c r="K176" s="66"/>
      <c r="L176" s="86"/>
    </row>
    <row r="177" spans="1:12" x14ac:dyDescent="0.25">
      <c r="A177" s="72">
        <v>69</v>
      </c>
      <c r="B177" s="72">
        <v>102.1</v>
      </c>
      <c r="C177" s="93" t="s">
        <v>109</v>
      </c>
      <c r="D177" s="74">
        <v>-713701</v>
      </c>
      <c r="E177" s="74">
        <v>-1119959</v>
      </c>
      <c r="F177" s="74">
        <v>-1833660</v>
      </c>
      <c r="G177" s="86">
        <v>-1026629</v>
      </c>
      <c r="H177" s="86">
        <v>-2860289</v>
      </c>
      <c r="I177" s="65"/>
      <c r="J177" s="65"/>
      <c r="K177" s="65"/>
      <c r="L177" s="65"/>
    </row>
    <row r="178" spans="1:12" x14ac:dyDescent="0.25">
      <c r="A178" s="72">
        <v>70</v>
      </c>
      <c r="B178" s="72"/>
      <c r="C178" s="93"/>
      <c r="D178" s="74"/>
      <c r="E178" s="74"/>
      <c r="F178" s="74"/>
      <c r="G178" s="74"/>
      <c r="H178" s="74"/>
      <c r="I178" s="65"/>
      <c r="J178" s="65"/>
      <c r="K178" s="65"/>
      <c r="L178" s="65"/>
    </row>
    <row r="179" spans="1:12" x14ac:dyDescent="0.25">
      <c r="A179" s="72">
        <v>71</v>
      </c>
      <c r="B179" s="65"/>
      <c r="C179" s="69" t="s">
        <v>156</v>
      </c>
      <c r="D179" s="85">
        <v>546360717</v>
      </c>
      <c r="E179" s="85">
        <v>13897736</v>
      </c>
      <c r="F179" s="85">
        <v>560258453</v>
      </c>
      <c r="G179" s="85">
        <v>39486901</v>
      </c>
      <c r="H179" s="85">
        <v>599745354</v>
      </c>
      <c r="I179" s="65"/>
      <c r="J179" s="65"/>
      <c r="K179" s="65"/>
      <c r="L179" s="65"/>
    </row>
    <row r="180" spans="1:12" x14ac:dyDescent="0.25">
      <c r="A180" s="72">
        <v>72</v>
      </c>
      <c r="B180" s="65"/>
      <c r="C180" s="73"/>
      <c r="D180" s="74"/>
      <c r="E180" s="74"/>
      <c r="F180" s="74"/>
      <c r="G180" s="74"/>
      <c r="H180" s="74"/>
      <c r="I180" s="65"/>
      <c r="J180" s="65"/>
      <c r="K180" s="65"/>
      <c r="L180" s="65"/>
    </row>
    <row r="181" spans="1:12" x14ac:dyDescent="0.25">
      <c r="A181" s="72">
        <v>73</v>
      </c>
      <c r="B181" s="72">
        <v>1701</v>
      </c>
      <c r="C181" s="73" t="s">
        <v>157</v>
      </c>
      <c r="D181" s="74">
        <v>45912311</v>
      </c>
      <c r="E181" s="74">
        <v>3497928</v>
      </c>
      <c r="F181" s="74">
        <v>49410239</v>
      </c>
      <c r="G181" s="86">
        <v>3657225</v>
      </c>
      <c r="H181" s="86">
        <v>53067464</v>
      </c>
      <c r="I181" s="65"/>
      <c r="J181" s="65"/>
      <c r="K181" s="65"/>
      <c r="L181" s="65"/>
    </row>
    <row r="182" spans="1:12" x14ac:dyDescent="0.25">
      <c r="A182" s="72">
        <v>74</v>
      </c>
      <c r="B182" s="65"/>
      <c r="C182" s="69"/>
      <c r="D182" s="74"/>
      <c r="E182" s="74"/>
      <c r="F182" s="74"/>
      <c r="G182" s="74"/>
      <c r="H182" s="74"/>
      <c r="I182" s="65"/>
      <c r="J182" s="65"/>
      <c r="K182" s="65"/>
      <c r="L182" s="65"/>
    </row>
    <row r="183" spans="1:12" ht="15.75" thickBot="1" x14ac:dyDescent="0.3">
      <c r="A183" s="72">
        <v>75</v>
      </c>
      <c r="B183" s="65"/>
      <c r="C183" s="79" t="s">
        <v>161</v>
      </c>
      <c r="D183" s="87">
        <v>592273028</v>
      </c>
      <c r="E183" s="87">
        <v>17395664</v>
      </c>
      <c r="F183" s="87">
        <v>609668692</v>
      </c>
      <c r="G183" s="87">
        <v>43144126</v>
      </c>
      <c r="H183" s="87">
        <v>652812818</v>
      </c>
      <c r="I183" s="65"/>
      <c r="J183" s="72" t="s">
        <v>16</v>
      </c>
      <c r="K183" s="65"/>
      <c r="L183" s="86"/>
    </row>
    <row r="184" spans="1:12" ht="15.75" thickTop="1" x14ac:dyDescent="0.25">
      <c r="A184" s="72"/>
      <c r="B184" s="65"/>
      <c r="C184" s="69"/>
      <c r="D184" s="80"/>
      <c r="E184" s="65"/>
      <c r="F184" s="80"/>
      <c r="G184" s="80"/>
      <c r="H184" s="80"/>
      <c r="I184" s="65"/>
      <c r="J184" s="65"/>
      <c r="K184" s="65"/>
      <c r="L184" s="65"/>
    </row>
    <row r="185" spans="1:12" x14ac:dyDescent="0.25">
      <c r="A185" s="72"/>
      <c r="B185" s="65"/>
      <c r="C185" s="69"/>
      <c r="D185" s="90"/>
      <c r="E185" s="65"/>
      <c r="F185" s="65"/>
      <c r="G185" s="65"/>
      <c r="H185" s="65"/>
      <c r="I185" s="65"/>
      <c r="J185" s="65"/>
      <c r="K185" s="65"/>
      <c r="L185" s="65"/>
    </row>
    <row r="186" spans="1:12" x14ac:dyDescent="0.25">
      <c r="A186" s="65"/>
      <c r="B186" s="65"/>
      <c r="C186" s="82" t="s">
        <v>158</v>
      </c>
      <c r="D186" s="81"/>
      <c r="E186" s="81"/>
      <c r="F186" s="81"/>
      <c r="G186" s="81"/>
      <c r="H186" s="81"/>
      <c r="I186" s="65"/>
      <c r="J186" s="65"/>
      <c r="K186" s="65"/>
      <c r="L186" s="65"/>
    </row>
    <row r="187" spans="1:12" x14ac:dyDescent="0.25">
      <c r="A187" s="69"/>
      <c r="B187" s="65"/>
      <c r="C187" s="83" t="s">
        <v>17</v>
      </c>
      <c r="D187" s="69"/>
      <c r="E187" s="72"/>
      <c r="F187" s="72"/>
      <c r="G187" s="72"/>
      <c r="H187" s="72"/>
      <c r="I187" s="65"/>
      <c r="J187" s="65"/>
      <c r="K187" s="65"/>
      <c r="L187" s="65"/>
    </row>
    <row r="188" spans="1:12" ht="51.75" x14ac:dyDescent="0.25">
      <c r="A188" s="78" t="s">
        <v>149</v>
      </c>
      <c r="B188" s="78" t="s">
        <v>13</v>
      </c>
      <c r="C188" s="78" t="s">
        <v>14</v>
      </c>
      <c r="D188" s="78" t="s">
        <v>150</v>
      </c>
      <c r="E188" s="78" t="s">
        <v>151</v>
      </c>
      <c r="F188" s="78" t="s">
        <v>152</v>
      </c>
      <c r="G188" s="78" t="s">
        <v>151</v>
      </c>
      <c r="H188" s="78" t="s">
        <v>153</v>
      </c>
      <c r="I188" s="65"/>
      <c r="J188" s="65"/>
      <c r="K188" s="65"/>
      <c r="L188" s="65"/>
    </row>
    <row r="189" spans="1:12" x14ac:dyDescent="0.25">
      <c r="A189" s="72">
        <v>1</v>
      </c>
      <c r="B189" s="72"/>
      <c r="C189" s="71" t="s">
        <v>22</v>
      </c>
      <c r="D189" s="69"/>
      <c r="E189" s="69"/>
      <c r="F189" s="69"/>
      <c r="G189" s="69"/>
      <c r="H189" s="69"/>
    </row>
    <row r="190" spans="1:12" x14ac:dyDescent="0.25">
      <c r="A190" s="72">
        <v>2</v>
      </c>
      <c r="B190" s="72">
        <v>301</v>
      </c>
      <c r="C190" s="92" t="s">
        <v>23</v>
      </c>
      <c r="D190" s="86">
        <v>1866</v>
      </c>
      <c r="E190" s="86">
        <v>0</v>
      </c>
      <c r="F190" s="86">
        <v>1866</v>
      </c>
      <c r="G190" s="86">
        <v>0</v>
      </c>
      <c r="H190" s="86">
        <v>1866</v>
      </c>
    </row>
    <row r="191" spans="1:12" x14ac:dyDescent="0.25">
      <c r="A191" s="72">
        <v>3</v>
      </c>
      <c r="B191" s="72">
        <v>302</v>
      </c>
      <c r="C191" s="93" t="s">
        <v>24</v>
      </c>
      <c r="D191" s="74">
        <v>0</v>
      </c>
      <c r="E191" s="74">
        <v>0</v>
      </c>
      <c r="F191" s="74">
        <v>0</v>
      </c>
      <c r="G191" s="86">
        <v>0</v>
      </c>
      <c r="H191" s="74">
        <v>0</v>
      </c>
    </row>
    <row r="192" spans="1:12" x14ac:dyDescent="0.25">
      <c r="A192" s="72">
        <v>4</v>
      </c>
      <c r="B192" s="72">
        <v>303</v>
      </c>
      <c r="C192" s="93" t="s">
        <v>25</v>
      </c>
      <c r="D192" s="74">
        <v>1787</v>
      </c>
      <c r="E192" s="74">
        <v>0</v>
      </c>
      <c r="F192" s="74">
        <v>1787</v>
      </c>
      <c r="G192" s="86">
        <v>0</v>
      </c>
      <c r="H192" s="74">
        <v>1787</v>
      </c>
    </row>
    <row r="193" spans="1:8" x14ac:dyDescent="0.25">
      <c r="A193" s="72">
        <v>5</v>
      </c>
      <c r="B193" s="72"/>
      <c r="C193" s="71" t="s">
        <v>62</v>
      </c>
      <c r="D193" s="74"/>
      <c r="E193" s="74"/>
      <c r="F193" s="74"/>
      <c r="G193" s="74"/>
      <c r="H193" s="74"/>
    </row>
    <row r="194" spans="1:8" x14ac:dyDescent="0.25">
      <c r="A194" s="72">
        <v>6</v>
      </c>
      <c r="B194" s="72">
        <v>350</v>
      </c>
      <c r="C194" s="93" t="s">
        <v>27</v>
      </c>
      <c r="D194" s="74">
        <v>0</v>
      </c>
      <c r="E194" s="74">
        <v>-6374</v>
      </c>
      <c r="F194" s="74">
        <v>-6374</v>
      </c>
      <c r="G194" s="86">
        <v>0</v>
      </c>
      <c r="H194" s="74">
        <v>-6374</v>
      </c>
    </row>
    <row r="195" spans="1:8" x14ac:dyDescent="0.25">
      <c r="A195" s="72">
        <v>7</v>
      </c>
      <c r="B195" s="72">
        <v>351</v>
      </c>
      <c r="C195" s="93" t="s">
        <v>28</v>
      </c>
      <c r="D195" s="74">
        <v>1634591</v>
      </c>
      <c r="E195" s="74">
        <v>-39241</v>
      </c>
      <c r="F195" s="74">
        <v>1595350</v>
      </c>
      <c r="G195" s="86">
        <v>118986</v>
      </c>
      <c r="H195" s="74">
        <v>1714336</v>
      </c>
    </row>
    <row r="196" spans="1:8" x14ac:dyDescent="0.25">
      <c r="A196" s="72">
        <v>8</v>
      </c>
      <c r="B196" s="95">
        <v>352</v>
      </c>
      <c r="C196" s="93" t="s">
        <v>63</v>
      </c>
      <c r="D196" s="74">
        <v>0</v>
      </c>
      <c r="E196" s="74">
        <v>0</v>
      </c>
      <c r="F196" s="74">
        <v>0</v>
      </c>
      <c r="G196" s="86">
        <v>0</v>
      </c>
      <c r="H196" s="74">
        <v>0</v>
      </c>
    </row>
    <row r="197" spans="1:8" x14ac:dyDescent="0.25">
      <c r="A197" s="72">
        <v>9</v>
      </c>
      <c r="B197" s="72">
        <v>352.1</v>
      </c>
      <c r="C197" s="93" t="s">
        <v>64</v>
      </c>
      <c r="D197" s="74">
        <v>2939388</v>
      </c>
      <c r="E197" s="74">
        <v>135168</v>
      </c>
      <c r="F197" s="74">
        <v>3074556</v>
      </c>
      <c r="G197" s="86">
        <v>129593</v>
      </c>
      <c r="H197" s="74">
        <v>3204149</v>
      </c>
    </row>
    <row r="198" spans="1:8" x14ac:dyDescent="0.25">
      <c r="A198" s="72">
        <v>10</v>
      </c>
      <c r="B198" s="72">
        <v>352.2</v>
      </c>
      <c r="C198" s="93" t="s">
        <v>65</v>
      </c>
      <c r="D198" s="74">
        <v>16519679</v>
      </c>
      <c r="E198" s="74">
        <v>370715</v>
      </c>
      <c r="F198" s="74">
        <v>16890394</v>
      </c>
      <c r="G198" s="86">
        <v>403812</v>
      </c>
      <c r="H198" s="74">
        <v>17294206</v>
      </c>
    </row>
    <row r="199" spans="1:8" x14ac:dyDescent="0.25">
      <c r="A199" s="72">
        <v>11</v>
      </c>
      <c r="B199" s="72">
        <v>352.3</v>
      </c>
      <c r="C199" s="93" t="s">
        <v>66</v>
      </c>
      <c r="D199" s="74">
        <v>0</v>
      </c>
      <c r="E199" s="74">
        <v>0</v>
      </c>
      <c r="F199" s="74">
        <v>0</v>
      </c>
      <c r="G199" s="86">
        <v>0</v>
      </c>
      <c r="H199" s="74">
        <v>0</v>
      </c>
    </row>
    <row r="200" spans="1:8" x14ac:dyDescent="0.25">
      <c r="A200" s="72">
        <v>12</v>
      </c>
      <c r="B200" s="72">
        <v>353</v>
      </c>
      <c r="C200" s="94" t="s">
        <v>67</v>
      </c>
      <c r="D200" s="74">
        <v>471881</v>
      </c>
      <c r="E200" s="74">
        <v>82904</v>
      </c>
      <c r="F200" s="74">
        <v>554785</v>
      </c>
      <c r="G200" s="86">
        <v>107973</v>
      </c>
      <c r="H200" s="74">
        <v>662758</v>
      </c>
    </row>
    <row r="201" spans="1:8" x14ac:dyDescent="0.25">
      <c r="A201" s="72">
        <v>13</v>
      </c>
      <c r="B201" s="72">
        <v>354</v>
      </c>
      <c r="C201" s="94" t="s">
        <v>68</v>
      </c>
      <c r="D201" s="74">
        <v>408174</v>
      </c>
      <c r="E201" s="74">
        <v>19679</v>
      </c>
      <c r="F201" s="74">
        <v>427853</v>
      </c>
      <c r="G201" s="86">
        <v>18040</v>
      </c>
      <c r="H201" s="74">
        <v>445893</v>
      </c>
    </row>
    <row r="202" spans="1:8" x14ac:dyDescent="0.25">
      <c r="A202" s="72">
        <v>14</v>
      </c>
      <c r="B202" s="72">
        <v>355</v>
      </c>
      <c r="C202" s="94" t="s">
        <v>69</v>
      </c>
      <c r="D202" s="74">
        <v>0</v>
      </c>
      <c r="E202" s="74">
        <v>0</v>
      </c>
      <c r="F202" s="74">
        <v>0</v>
      </c>
      <c r="G202" s="86">
        <v>0</v>
      </c>
      <c r="H202" s="74">
        <v>0</v>
      </c>
    </row>
    <row r="203" spans="1:8" x14ac:dyDescent="0.25">
      <c r="A203" s="72">
        <v>15</v>
      </c>
      <c r="B203" s="72">
        <v>356</v>
      </c>
      <c r="C203" s="94" t="s">
        <v>70</v>
      </c>
      <c r="D203" s="74">
        <v>21601</v>
      </c>
      <c r="E203" s="74">
        <v>12378</v>
      </c>
      <c r="F203" s="74">
        <v>33979</v>
      </c>
      <c r="G203" s="86">
        <v>11347</v>
      </c>
      <c r="H203" s="74">
        <v>45326</v>
      </c>
    </row>
    <row r="204" spans="1:8" x14ac:dyDescent="0.25">
      <c r="A204" s="72">
        <v>16</v>
      </c>
      <c r="B204" s="72"/>
      <c r="C204" s="71" t="s">
        <v>35</v>
      </c>
      <c r="D204" s="74"/>
      <c r="E204" s="74"/>
      <c r="F204" s="74"/>
      <c r="G204" s="74"/>
      <c r="H204" s="74"/>
    </row>
    <row r="205" spans="1:8" x14ac:dyDescent="0.25">
      <c r="A205" s="72">
        <v>17</v>
      </c>
      <c r="B205" s="72">
        <v>360</v>
      </c>
      <c r="C205" s="69" t="s">
        <v>27</v>
      </c>
      <c r="D205" s="74">
        <v>27</v>
      </c>
      <c r="E205" s="74">
        <v>0</v>
      </c>
      <c r="F205" s="74">
        <v>27</v>
      </c>
      <c r="G205" s="86">
        <v>0</v>
      </c>
      <c r="H205" s="74">
        <v>27</v>
      </c>
    </row>
    <row r="206" spans="1:8" x14ac:dyDescent="0.25">
      <c r="A206" s="72">
        <v>18</v>
      </c>
      <c r="B206" s="72">
        <v>361</v>
      </c>
      <c r="C206" s="93" t="s">
        <v>28</v>
      </c>
      <c r="D206" s="74">
        <v>596513</v>
      </c>
      <c r="E206" s="74">
        <v>77993</v>
      </c>
      <c r="F206" s="74">
        <v>674506</v>
      </c>
      <c r="G206" s="86">
        <v>94266</v>
      </c>
      <c r="H206" s="74">
        <v>768772</v>
      </c>
    </row>
    <row r="207" spans="1:8" x14ac:dyDescent="0.25">
      <c r="A207" s="72">
        <v>19</v>
      </c>
      <c r="B207" s="72">
        <v>362</v>
      </c>
      <c r="C207" s="93" t="s">
        <v>71</v>
      </c>
      <c r="D207" s="74">
        <v>461883</v>
      </c>
      <c r="E207" s="74">
        <v>19767</v>
      </c>
      <c r="F207" s="74">
        <v>481650</v>
      </c>
      <c r="G207" s="86">
        <v>18121</v>
      </c>
      <c r="H207" s="74">
        <v>499771</v>
      </c>
    </row>
    <row r="208" spans="1:8" x14ac:dyDescent="0.25">
      <c r="A208" s="72">
        <v>20</v>
      </c>
      <c r="B208" s="72">
        <v>363</v>
      </c>
      <c r="C208" s="93" t="s">
        <v>41</v>
      </c>
      <c r="D208" s="74">
        <v>2371356</v>
      </c>
      <c r="E208" s="74">
        <v>-251950</v>
      </c>
      <c r="F208" s="74">
        <v>2119406</v>
      </c>
      <c r="G208" s="86">
        <v>304161</v>
      </c>
      <c r="H208" s="74">
        <v>2423567</v>
      </c>
    </row>
    <row r="209" spans="1:8" x14ac:dyDescent="0.25">
      <c r="A209" s="72">
        <v>21</v>
      </c>
      <c r="B209" s="72">
        <v>364</v>
      </c>
      <c r="C209" s="93" t="s">
        <v>42</v>
      </c>
      <c r="D209" s="74">
        <v>0</v>
      </c>
      <c r="E209" s="74">
        <v>0</v>
      </c>
      <c r="F209" s="74">
        <v>0</v>
      </c>
      <c r="G209" s="86">
        <v>0</v>
      </c>
      <c r="H209" s="74">
        <v>0</v>
      </c>
    </row>
    <row r="210" spans="1:8" x14ac:dyDescent="0.25">
      <c r="A210" s="72">
        <v>22</v>
      </c>
      <c r="B210" s="72">
        <v>365</v>
      </c>
      <c r="C210" s="93" t="s">
        <v>44</v>
      </c>
      <c r="D210" s="74">
        <v>1398089</v>
      </c>
      <c r="E210" s="74">
        <v>63703</v>
      </c>
      <c r="F210" s="74">
        <v>1461792</v>
      </c>
      <c r="G210" s="86">
        <v>58394</v>
      </c>
      <c r="H210" s="74">
        <v>1520186</v>
      </c>
    </row>
    <row r="211" spans="1:8" x14ac:dyDescent="0.25">
      <c r="A211" s="72">
        <v>23</v>
      </c>
      <c r="B211" s="72"/>
      <c r="C211" s="71" t="s">
        <v>72</v>
      </c>
      <c r="D211" s="74"/>
      <c r="E211" s="74"/>
      <c r="F211" s="74"/>
      <c r="G211" s="74"/>
      <c r="H211" s="74"/>
    </row>
    <row r="212" spans="1:8" x14ac:dyDescent="0.25">
      <c r="A212" s="72">
        <v>24</v>
      </c>
      <c r="B212" s="72">
        <v>370</v>
      </c>
      <c r="C212" s="69" t="s">
        <v>27</v>
      </c>
      <c r="D212" s="74">
        <v>0</v>
      </c>
      <c r="E212" s="74">
        <v>0</v>
      </c>
      <c r="F212" s="74">
        <v>0</v>
      </c>
      <c r="G212" s="86">
        <v>0</v>
      </c>
      <c r="H212" s="74">
        <v>0</v>
      </c>
    </row>
    <row r="213" spans="1:8" x14ac:dyDescent="0.25">
      <c r="A213" s="72">
        <v>25</v>
      </c>
      <c r="B213" s="72">
        <v>370.1</v>
      </c>
      <c r="C213" s="69" t="s">
        <v>73</v>
      </c>
      <c r="D213" s="74">
        <v>0</v>
      </c>
      <c r="E213" s="74">
        <v>0</v>
      </c>
      <c r="F213" s="74">
        <v>0</v>
      </c>
      <c r="G213" s="86">
        <v>0</v>
      </c>
      <c r="H213" s="74">
        <v>0</v>
      </c>
    </row>
    <row r="214" spans="1:8" x14ac:dyDescent="0.25">
      <c r="A214" s="72">
        <v>26</v>
      </c>
      <c r="B214" s="72">
        <v>370.2</v>
      </c>
      <c r="C214" s="69" t="s">
        <v>74</v>
      </c>
      <c r="D214" s="74">
        <v>0</v>
      </c>
      <c r="E214" s="74">
        <v>0</v>
      </c>
      <c r="F214" s="74">
        <v>0</v>
      </c>
      <c r="G214" s="86">
        <v>0</v>
      </c>
      <c r="H214" s="74">
        <v>0</v>
      </c>
    </row>
    <row r="215" spans="1:8" x14ac:dyDescent="0.25">
      <c r="A215" s="72">
        <v>27</v>
      </c>
      <c r="B215" s="72">
        <v>371</v>
      </c>
      <c r="C215" s="93" t="s">
        <v>28</v>
      </c>
      <c r="D215" s="74">
        <v>1171132</v>
      </c>
      <c r="E215" s="74">
        <v>345155</v>
      </c>
      <c r="F215" s="74">
        <v>1516287</v>
      </c>
      <c r="G215" s="86">
        <v>325565</v>
      </c>
      <c r="H215" s="74">
        <v>1841852</v>
      </c>
    </row>
    <row r="216" spans="1:8" x14ac:dyDescent="0.25">
      <c r="A216" s="72">
        <v>28</v>
      </c>
      <c r="B216" s="72">
        <v>372</v>
      </c>
      <c r="C216" s="93" t="s">
        <v>75</v>
      </c>
      <c r="D216" s="74">
        <v>6342928</v>
      </c>
      <c r="E216" s="74">
        <v>-403091</v>
      </c>
      <c r="F216" s="74">
        <v>5939837</v>
      </c>
      <c r="G216" s="86">
        <v>-109928</v>
      </c>
      <c r="H216" s="74">
        <v>5829909</v>
      </c>
    </row>
    <row r="217" spans="1:8" x14ac:dyDescent="0.25">
      <c r="A217" s="72">
        <v>29</v>
      </c>
      <c r="B217" s="72">
        <v>373</v>
      </c>
      <c r="C217" s="93" t="s">
        <v>76</v>
      </c>
      <c r="D217" s="74">
        <v>2367714</v>
      </c>
      <c r="E217" s="74">
        <v>16151</v>
      </c>
      <c r="F217" s="74">
        <v>2383865</v>
      </c>
      <c r="G217" s="86">
        <v>-4206</v>
      </c>
      <c r="H217" s="74">
        <v>2379659</v>
      </c>
    </row>
    <row r="218" spans="1:8" x14ac:dyDescent="0.25">
      <c r="A218" s="72">
        <v>30</v>
      </c>
      <c r="B218" s="72">
        <v>374</v>
      </c>
      <c r="C218" s="93" t="s">
        <v>77</v>
      </c>
      <c r="D218" s="74">
        <v>38393</v>
      </c>
      <c r="E218" s="74">
        <v>16025</v>
      </c>
      <c r="F218" s="74">
        <v>54418</v>
      </c>
      <c r="G218" s="86">
        <v>14689</v>
      </c>
      <c r="H218" s="74">
        <v>69107</v>
      </c>
    </row>
    <row r="219" spans="1:8" x14ac:dyDescent="0.25">
      <c r="A219" s="72">
        <v>31</v>
      </c>
      <c r="B219" s="72">
        <v>375</v>
      </c>
      <c r="C219" s="93" t="s">
        <v>78</v>
      </c>
      <c r="D219" s="74">
        <v>0</v>
      </c>
      <c r="E219" s="74">
        <v>0</v>
      </c>
      <c r="F219" s="74">
        <v>0</v>
      </c>
      <c r="G219" s="86">
        <v>0</v>
      </c>
      <c r="H219" s="74">
        <v>0</v>
      </c>
    </row>
    <row r="220" spans="1:8" x14ac:dyDescent="0.25">
      <c r="A220" s="72">
        <v>32</v>
      </c>
      <c r="B220" s="72"/>
      <c r="C220" s="71" t="s">
        <v>79</v>
      </c>
      <c r="D220" s="74"/>
      <c r="E220" s="74"/>
      <c r="F220" s="74"/>
      <c r="G220" s="74"/>
      <c r="H220" s="74"/>
    </row>
    <row r="221" spans="1:8" x14ac:dyDescent="0.25">
      <c r="A221" s="72">
        <v>33</v>
      </c>
      <c r="B221" s="72">
        <v>389</v>
      </c>
      <c r="C221" s="93" t="s">
        <v>80</v>
      </c>
      <c r="D221" s="74">
        <v>0</v>
      </c>
      <c r="E221" s="74">
        <v>0</v>
      </c>
      <c r="F221" s="74">
        <v>0</v>
      </c>
      <c r="G221" s="86">
        <v>0</v>
      </c>
      <c r="H221" s="74">
        <v>0</v>
      </c>
    </row>
    <row r="222" spans="1:8" x14ac:dyDescent="0.25">
      <c r="A222" s="72">
        <v>34</v>
      </c>
      <c r="B222" s="72">
        <v>390</v>
      </c>
      <c r="C222" s="92" t="s">
        <v>81</v>
      </c>
      <c r="D222" s="74">
        <v>143506</v>
      </c>
      <c r="E222" s="74">
        <v>18950</v>
      </c>
      <c r="F222" s="74">
        <v>162456</v>
      </c>
      <c r="G222" s="86">
        <v>42746</v>
      </c>
      <c r="H222" s="74">
        <v>205202</v>
      </c>
    </row>
    <row r="223" spans="1:8" x14ac:dyDescent="0.25">
      <c r="A223" s="72">
        <v>35</v>
      </c>
      <c r="B223" s="72">
        <v>390.1</v>
      </c>
      <c r="C223" s="93" t="s">
        <v>82</v>
      </c>
      <c r="D223" s="74">
        <v>0</v>
      </c>
      <c r="E223" s="74">
        <v>0</v>
      </c>
      <c r="F223" s="74">
        <v>0</v>
      </c>
      <c r="G223" s="86">
        <v>0</v>
      </c>
      <c r="H223" s="74">
        <v>0</v>
      </c>
    </row>
    <row r="224" spans="1:8" x14ac:dyDescent="0.25">
      <c r="A224" s="72">
        <v>36</v>
      </c>
      <c r="B224" s="72">
        <v>390.2</v>
      </c>
      <c r="C224" s="93" t="s">
        <v>83</v>
      </c>
      <c r="D224" s="74">
        <v>0</v>
      </c>
      <c r="E224" s="74">
        <v>0</v>
      </c>
      <c r="F224" s="74">
        <v>0</v>
      </c>
      <c r="G224" s="86">
        <v>0</v>
      </c>
      <c r="H224" s="74">
        <v>0</v>
      </c>
    </row>
    <row r="225" spans="1:8" x14ac:dyDescent="0.25">
      <c r="A225" s="72">
        <v>37</v>
      </c>
      <c r="B225" s="72">
        <v>390.3</v>
      </c>
      <c r="C225" s="93" t="s">
        <v>84</v>
      </c>
      <c r="D225" s="74">
        <v>0</v>
      </c>
      <c r="E225" s="74">
        <v>0</v>
      </c>
      <c r="F225" s="74">
        <v>0</v>
      </c>
      <c r="G225" s="86">
        <v>0</v>
      </c>
      <c r="H225" s="74">
        <v>0</v>
      </c>
    </row>
    <row r="226" spans="1:8" x14ac:dyDescent="0.25">
      <c r="A226" s="72">
        <v>38</v>
      </c>
      <c r="B226" s="72">
        <v>390.9</v>
      </c>
      <c r="C226" s="93" t="s">
        <v>85</v>
      </c>
      <c r="D226" s="74">
        <v>0</v>
      </c>
      <c r="E226" s="74">
        <v>4047</v>
      </c>
      <c r="F226" s="74">
        <v>4047</v>
      </c>
      <c r="G226" s="86">
        <v>3709</v>
      </c>
      <c r="H226" s="74">
        <v>7756</v>
      </c>
    </row>
    <row r="227" spans="1:8" x14ac:dyDescent="0.25">
      <c r="A227" s="72">
        <v>39</v>
      </c>
      <c r="B227" s="72">
        <v>391</v>
      </c>
      <c r="C227" s="93" t="s">
        <v>86</v>
      </c>
      <c r="D227" s="74">
        <v>38942</v>
      </c>
      <c r="E227" s="74">
        <v>4182</v>
      </c>
      <c r="F227" s="74">
        <v>43124</v>
      </c>
      <c r="G227" s="86">
        <v>4793</v>
      </c>
      <c r="H227" s="74">
        <v>47917</v>
      </c>
    </row>
    <row r="228" spans="1:8" x14ac:dyDescent="0.25">
      <c r="A228" s="72">
        <v>40</v>
      </c>
      <c r="B228" s="72">
        <v>391.1</v>
      </c>
      <c r="C228" s="93" t="s">
        <v>87</v>
      </c>
      <c r="D228" s="74">
        <v>57720</v>
      </c>
      <c r="E228" s="74">
        <v>20239</v>
      </c>
      <c r="F228" s="74">
        <v>77959</v>
      </c>
      <c r="G228" s="86">
        <v>18553</v>
      </c>
      <c r="H228" s="74">
        <v>96512</v>
      </c>
    </row>
    <row r="229" spans="1:8" x14ac:dyDescent="0.25">
      <c r="A229" s="72">
        <v>41</v>
      </c>
      <c r="B229" s="72">
        <v>391.2</v>
      </c>
      <c r="C229" s="93" t="s">
        <v>88</v>
      </c>
      <c r="D229" s="74">
        <v>0</v>
      </c>
      <c r="E229" s="74">
        <v>0</v>
      </c>
      <c r="F229" s="74">
        <v>0</v>
      </c>
      <c r="G229" s="86">
        <v>0</v>
      </c>
      <c r="H229" s="74">
        <v>0</v>
      </c>
    </row>
    <row r="230" spans="1:8" x14ac:dyDescent="0.25">
      <c r="A230" s="72">
        <v>42</v>
      </c>
      <c r="B230" s="72">
        <v>391.25</v>
      </c>
      <c r="C230" s="93" t="s">
        <v>89</v>
      </c>
      <c r="D230" s="74">
        <v>41860</v>
      </c>
      <c r="E230" s="74">
        <v>2344</v>
      </c>
      <c r="F230" s="74">
        <v>44204</v>
      </c>
      <c r="G230" s="86">
        <v>2148</v>
      </c>
      <c r="H230" s="74">
        <v>46352</v>
      </c>
    </row>
    <row r="231" spans="1:8" x14ac:dyDescent="0.25">
      <c r="A231" s="72">
        <v>43</v>
      </c>
      <c r="B231" s="72">
        <v>391.26</v>
      </c>
      <c r="C231" s="93" t="s">
        <v>90</v>
      </c>
      <c r="D231" s="74">
        <v>0</v>
      </c>
      <c r="E231" s="74">
        <v>0</v>
      </c>
      <c r="F231" s="74">
        <v>0</v>
      </c>
      <c r="G231" s="86">
        <v>0</v>
      </c>
      <c r="H231" s="74">
        <v>0</v>
      </c>
    </row>
    <row r="232" spans="1:8" x14ac:dyDescent="0.25">
      <c r="A232" s="72">
        <v>44</v>
      </c>
      <c r="B232" s="72">
        <v>391.3</v>
      </c>
      <c r="C232" s="93" t="s">
        <v>91</v>
      </c>
      <c r="D232" s="74">
        <v>0</v>
      </c>
      <c r="E232" s="74">
        <v>0</v>
      </c>
      <c r="F232" s="74">
        <v>0</v>
      </c>
      <c r="G232" s="86">
        <v>0</v>
      </c>
      <c r="H232" s="74">
        <v>0</v>
      </c>
    </row>
    <row r="233" spans="1:8" x14ac:dyDescent="0.25">
      <c r="A233" s="72">
        <v>45</v>
      </c>
      <c r="B233" s="72">
        <v>391.4</v>
      </c>
      <c r="C233" s="93" t="s">
        <v>92</v>
      </c>
      <c r="D233" s="74">
        <v>0</v>
      </c>
      <c r="E233" s="74">
        <v>0</v>
      </c>
      <c r="F233" s="74">
        <v>0</v>
      </c>
      <c r="G233" s="86">
        <v>0</v>
      </c>
      <c r="H233" s="74">
        <v>0</v>
      </c>
    </row>
    <row r="234" spans="1:8" x14ac:dyDescent="0.25">
      <c r="A234" s="72">
        <v>46</v>
      </c>
      <c r="B234" s="72">
        <v>392</v>
      </c>
      <c r="C234" s="93" t="s">
        <v>93</v>
      </c>
      <c r="D234" s="74">
        <v>809765</v>
      </c>
      <c r="E234" s="74">
        <v>88884</v>
      </c>
      <c r="F234" s="74">
        <v>898649</v>
      </c>
      <c r="G234" s="86">
        <v>89745</v>
      </c>
      <c r="H234" s="74">
        <v>988394</v>
      </c>
    </row>
    <row r="235" spans="1:8" x14ac:dyDescent="0.25">
      <c r="A235" s="72">
        <v>47</v>
      </c>
      <c r="B235" s="72">
        <v>392.1</v>
      </c>
      <c r="C235" s="93" t="s">
        <v>94</v>
      </c>
      <c r="D235" s="74">
        <v>0</v>
      </c>
      <c r="E235" s="74">
        <v>0</v>
      </c>
      <c r="F235" s="74">
        <v>0</v>
      </c>
      <c r="G235" s="86">
        <v>0</v>
      </c>
      <c r="H235" s="74">
        <v>0</v>
      </c>
    </row>
    <row r="236" spans="1:8" x14ac:dyDescent="0.25">
      <c r="A236" s="72">
        <v>48</v>
      </c>
      <c r="B236" s="72">
        <v>392.2</v>
      </c>
      <c r="C236" s="93" t="s">
        <v>95</v>
      </c>
      <c r="D236" s="74">
        <v>0</v>
      </c>
      <c r="E236" s="74">
        <v>0</v>
      </c>
      <c r="F236" s="74">
        <v>0</v>
      </c>
      <c r="G236" s="86">
        <v>0</v>
      </c>
      <c r="H236" s="74">
        <v>0</v>
      </c>
    </row>
    <row r="237" spans="1:8" x14ac:dyDescent="0.25">
      <c r="A237" s="72">
        <v>49</v>
      </c>
      <c r="B237" s="72">
        <v>392.3</v>
      </c>
      <c r="C237" s="93" t="s">
        <v>96</v>
      </c>
      <c r="D237" s="74">
        <v>0</v>
      </c>
      <c r="E237" s="74">
        <v>0</v>
      </c>
      <c r="F237" s="74">
        <v>0</v>
      </c>
      <c r="G237" s="86">
        <v>0</v>
      </c>
      <c r="H237" s="74">
        <v>0</v>
      </c>
    </row>
    <row r="238" spans="1:8" x14ac:dyDescent="0.25">
      <c r="A238" s="72">
        <v>50</v>
      </c>
      <c r="B238" s="72">
        <v>392.4</v>
      </c>
      <c r="C238" s="93" t="s">
        <v>97</v>
      </c>
      <c r="D238" s="74">
        <v>0</v>
      </c>
      <c r="E238" s="74">
        <v>0</v>
      </c>
      <c r="F238" s="74">
        <v>0</v>
      </c>
      <c r="G238" s="86">
        <v>0</v>
      </c>
      <c r="H238" s="74">
        <v>0</v>
      </c>
    </row>
    <row r="239" spans="1:8" x14ac:dyDescent="0.25">
      <c r="A239" s="72">
        <v>51</v>
      </c>
      <c r="B239" s="72">
        <v>393</v>
      </c>
      <c r="C239" s="93" t="s">
        <v>98</v>
      </c>
      <c r="D239" s="74">
        <v>29237</v>
      </c>
      <c r="E239" s="74">
        <v>1235</v>
      </c>
      <c r="F239" s="74">
        <v>30472</v>
      </c>
      <c r="G239" s="86">
        <v>1132</v>
      </c>
      <c r="H239" s="74">
        <v>31604</v>
      </c>
    </row>
    <row r="240" spans="1:8" x14ac:dyDescent="0.25">
      <c r="A240" s="72">
        <v>52</v>
      </c>
      <c r="B240" s="72">
        <v>394</v>
      </c>
      <c r="C240" s="93" t="s">
        <v>99</v>
      </c>
      <c r="D240" s="74">
        <v>158695</v>
      </c>
      <c r="E240" s="74">
        <v>18266</v>
      </c>
      <c r="F240" s="74">
        <v>176961</v>
      </c>
      <c r="G240" s="86">
        <v>26182</v>
      </c>
      <c r="H240" s="74">
        <v>203143</v>
      </c>
    </row>
    <row r="241" spans="1:10" x14ac:dyDescent="0.25">
      <c r="A241" s="72">
        <v>53</v>
      </c>
      <c r="B241" s="72">
        <v>395</v>
      </c>
      <c r="C241" s="93" t="s">
        <v>100</v>
      </c>
      <c r="D241" s="74">
        <v>46350</v>
      </c>
      <c r="E241" s="74">
        <v>9115</v>
      </c>
      <c r="F241" s="74">
        <v>55465</v>
      </c>
      <c r="G241" s="86">
        <v>8355</v>
      </c>
      <c r="H241" s="74">
        <v>63820</v>
      </c>
    </row>
    <row r="242" spans="1:10" x14ac:dyDescent="0.25">
      <c r="A242" s="72">
        <v>54</v>
      </c>
      <c r="B242" s="72">
        <v>396</v>
      </c>
      <c r="C242" s="93" t="s">
        <v>101</v>
      </c>
      <c r="D242" s="74">
        <v>298164</v>
      </c>
      <c r="E242" s="74">
        <v>14982</v>
      </c>
      <c r="F242" s="74">
        <v>313146</v>
      </c>
      <c r="G242" s="86">
        <v>17957</v>
      </c>
      <c r="H242" s="74">
        <v>331103</v>
      </c>
    </row>
    <row r="243" spans="1:10" x14ac:dyDescent="0.25">
      <c r="A243" s="72">
        <v>55</v>
      </c>
      <c r="B243" s="72">
        <v>397</v>
      </c>
      <c r="C243" s="93" t="s">
        <v>102</v>
      </c>
      <c r="D243" s="74">
        <v>119082</v>
      </c>
      <c r="E243" s="74">
        <v>65272</v>
      </c>
      <c r="F243" s="74">
        <v>184354</v>
      </c>
      <c r="G243" s="86">
        <v>60546</v>
      </c>
      <c r="H243" s="74">
        <v>244900</v>
      </c>
    </row>
    <row r="244" spans="1:10" x14ac:dyDescent="0.25">
      <c r="A244" s="72">
        <v>56</v>
      </c>
      <c r="B244" s="72">
        <v>397.1</v>
      </c>
      <c r="C244" s="93" t="s">
        <v>103</v>
      </c>
      <c r="D244" s="74">
        <v>0</v>
      </c>
      <c r="E244" s="74">
        <v>0</v>
      </c>
      <c r="F244" s="74">
        <v>0</v>
      </c>
      <c r="G244" s="86">
        <v>0</v>
      </c>
      <c r="H244" s="74">
        <v>0</v>
      </c>
    </row>
    <row r="245" spans="1:10" x14ac:dyDescent="0.25">
      <c r="A245" s="72">
        <v>57</v>
      </c>
      <c r="B245" s="72">
        <v>397.2</v>
      </c>
      <c r="C245" s="93" t="s">
        <v>104</v>
      </c>
      <c r="D245" s="74">
        <v>0</v>
      </c>
      <c r="E245" s="74">
        <v>0</v>
      </c>
      <c r="F245" s="74">
        <v>0</v>
      </c>
      <c r="G245" s="86">
        <v>0</v>
      </c>
      <c r="H245" s="74">
        <v>0</v>
      </c>
    </row>
    <row r="246" spans="1:10" x14ac:dyDescent="0.25">
      <c r="A246" s="72">
        <v>58</v>
      </c>
      <c r="B246" s="72">
        <v>398</v>
      </c>
      <c r="C246" s="93" t="s">
        <v>105</v>
      </c>
      <c r="D246" s="74">
        <v>101727</v>
      </c>
      <c r="E246" s="74">
        <v>-6318</v>
      </c>
      <c r="F246" s="74">
        <v>95409</v>
      </c>
      <c r="G246" s="86">
        <v>14675</v>
      </c>
      <c r="H246" s="74">
        <v>110084</v>
      </c>
    </row>
    <row r="247" spans="1:10" x14ac:dyDescent="0.25">
      <c r="A247" s="72">
        <v>59</v>
      </c>
      <c r="B247" s="72">
        <v>399</v>
      </c>
      <c r="C247" s="93" t="s">
        <v>106</v>
      </c>
      <c r="D247" s="74">
        <v>19093</v>
      </c>
      <c r="E247" s="74">
        <v>0</v>
      </c>
      <c r="F247" s="74">
        <v>19093</v>
      </c>
      <c r="G247" s="86">
        <v>0</v>
      </c>
      <c r="H247" s="74">
        <v>19093</v>
      </c>
    </row>
    <row r="248" spans="1:10" x14ac:dyDescent="0.25">
      <c r="A248" s="72">
        <v>60</v>
      </c>
      <c r="B248" s="72">
        <v>102.1</v>
      </c>
      <c r="C248" s="93" t="s">
        <v>109</v>
      </c>
      <c r="D248" s="74">
        <v>-7255</v>
      </c>
      <c r="E248" s="74">
        <v>-44974</v>
      </c>
      <c r="F248" s="74">
        <v>-52229</v>
      </c>
      <c r="G248" s="86">
        <v>-41290</v>
      </c>
      <c r="H248" s="74">
        <v>-93519</v>
      </c>
    </row>
    <row r="249" spans="1:10" x14ac:dyDescent="0.25">
      <c r="A249" s="72">
        <v>61</v>
      </c>
      <c r="B249" s="65"/>
      <c r="C249" s="73"/>
      <c r="D249" s="74"/>
      <c r="E249" s="74"/>
      <c r="F249" s="74"/>
      <c r="G249" s="74"/>
      <c r="H249" s="74"/>
    </row>
    <row r="250" spans="1:10" x14ac:dyDescent="0.25">
      <c r="A250" s="72">
        <v>62</v>
      </c>
      <c r="B250" s="65"/>
      <c r="C250" s="69" t="s">
        <v>156</v>
      </c>
      <c r="D250" s="85">
        <v>38603888</v>
      </c>
      <c r="E250" s="85">
        <v>655206</v>
      </c>
      <c r="F250" s="85">
        <v>39259094</v>
      </c>
      <c r="G250" s="85">
        <v>1740064</v>
      </c>
      <c r="H250" s="85">
        <v>40999158</v>
      </c>
    </row>
    <row r="251" spans="1:10" x14ac:dyDescent="0.25">
      <c r="A251" s="72">
        <v>63</v>
      </c>
      <c r="B251" s="65"/>
      <c r="C251" s="73"/>
      <c r="D251" s="74"/>
      <c r="E251" s="74"/>
      <c r="F251" s="74"/>
      <c r="G251" s="74"/>
      <c r="H251" s="74"/>
    </row>
    <row r="252" spans="1:10" x14ac:dyDescent="0.25">
      <c r="A252" s="72">
        <v>64</v>
      </c>
      <c r="B252" s="72">
        <v>1701</v>
      </c>
      <c r="C252" s="73" t="s">
        <v>157</v>
      </c>
      <c r="D252" s="74">
        <v>3381559</v>
      </c>
      <c r="E252" s="74">
        <v>257632</v>
      </c>
      <c r="F252" s="74">
        <v>3639191</v>
      </c>
      <c r="G252" s="86">
        <v>269364</v>
      </c>
      <c r="H252" s="74">
        <v>3908555</v>
      </c>
    </row>
    <row r="253" spans="1:10" x14ac:dyDescent="0.25">
      <c r="A253" s="72">
        <v>65</v>
      </c>
      <c r="B253" s="65"/>
      <c r="C253" s="69"/>
      <c r="D253" s="74"/>
      <c r="E253" s="74"/>
      <c r="F253" s="74"/>
      <c r="G253" s="74"/>
      <c r="H253" s="74"/>
      <c r="I253" s="65"/>
      <c r="J253" s="65"/>
    </row>
    <row r="254" spans="1:10" ht="15.75" thickBot="1" x14ac:dyDescent="0.3">
      <c r="A254" s="72">
        <v>66</v>
      </c>
      <c r="B254" s="65"/>
      <c r="C254" s="79" t="s">
        <v>161</v>
      </c>
      <c r="D254" s="87">
        <v>41985447</v>
      </c>
      <c r="E254" s="87">
        <v>912838</v>
      </c>
      <c r="F254" s="87">
        <v>42898285</v>
      </c>
      <c r="G254" s="87">
        <v>2009428</v>
      </c>
      <c r="H254" s="87">
        <v>44907713</v>
      </c>
      <c r="I254" s="65"/>
      <c r="J254" s="72" t="s">
        <v>17</v>
      </c>
    </row>
    <row r="255" spans="1:10" ht="15.75" thickTop="1" x14ac:dyDescent="0.25">
      <c r="A255" s="72"/>
      <c r="B255" s="65"/>
      <c r="C255" s="69"/>
      <c r="D255" s="80"/>
      <c r="E255" s="65"/>
      <c r="F255" s="80"/>
      <c r="G255" s="80"/>
      <c r="H255" s="80"/>
      <c r="I255" s="65"/>
      <c r="J255" s="65"/>
    </row>
    <row r="256" spans="1:10" x14ac:dyDescent="0.25">
      <c r="A256" s="72"/>
      <c r="B256" s="65"/>
      <c r="C256" s="69"/>
      <c r="D256" s="65"/>
      <c r="E256" s="65"/>
      <c r="F256" s="65"/>
      <c r="G256" s="65"/>
      <c r="H256" s="65"/>
      <c r="I256" s="65"/>
      <c r="J256" s="65"/>
    </row>
    <row r="257" spans="1:10" x14ac:dyDescent="0.25">
      <c r="A257" s="65"/>
      <c r="B257" s="65"/>
      <c r="C257" s="82" t="s">
        <v>7</v>
      </c>
      <c r="D257" s="81"/>
      <c r="E257" s="81"/>
      <c r="F257" s="81"/>
      <c r="G257" s="81"/>
      <c r="H257" s="81"/>
      <c r="I257" s="65"/>
      <c r="J257" s="65"/>
    </row>
    <row r="258" spans="1:10" x14ac:dyDescent="0.25">
      <c r="A258" s="69"/>
      <c r="B258" s="65"/>
      <c r="C258" s="83" t="s">
        <v>18</v>
      </c>
      <c r="D258" s="69"/>
      <c r="E258" s="72"/>
      <c r="F258" s="72"/>
      <c r="G258" s="72"/>
      <c r="H258" s="72"/>
      <c r="I258" s="65"/>
      <c r="J258" s="65"/>
    </row>
    <row r="259" spans="1:10" ht="51.75" x14ac:dyDescent="0.25">
      <c r="A259" s="78" t="s">
        <v>149</v>
      </c>
      <c r="B259" s="78" t="s">
        <v>13</v>
      </c>
      <c r="C259" s="78" t="s">
        <v>14</v>
      </c>
      <c r="D259" s="78" t="s">
        <v>150</v>
      </c>
      <c r="E259" s="78" t="s">
        <v>151</v>
      </c>
      <c r="F259" s="78" t="s">
        <v>152</v>
      </c>
      <c r="G259" s="78" t="s">
        <v>151</v>
      </c>
      <c r="H259" s="78" t="s">
        <v>153</v>
      </c>
      <c r="I259" s="65"/>
      <c r="J259" s="65"/>
    </row>
    <row r="260" spans="1:10" x14ac:dyDescent="0.25">
      <c r="A260" s="72">
        <v>1</v>
      </c>
      <c r="B260" s="72"/>
      <c r="C260" s="71" t="s">
        <v>22</v>
      </c>
      <c r="D260" s="69"/>
      <c r="E260" s="69"/>
      <c r="F260" s="69"/>
      <c r="G260" s="69"/>
      <c r="H260" s="69"/>
      <c r="I260" s="65"/>
      <c r="J260" s="65"/>
    </row>
    <row r="261" spans="1:10" x14ac:dyDescent="0.25">
      <c r="A261" s="72">
        <v>2</v>
      </c>
      <c r="B261" s="72">
        <v>301</v>
      </c>
      <c r="C261" s="92" t="s">
        <v>23</v>
      </c>
      <c r="D261" s="86">
        <v>3688</v>
      </c>
      <c r="E261" s="86">
        <v>0</v>
      </c>
      <c r="F261" s="86">
        <v>3688</v>
      </c>
      <c r="G261" s="86">
        <v>0</v>
      </c>
      <c r="H261" s="86">
        <v>3688</v>
      </c>
      <c r="I261" s="65"/>
      <c r="J261" s="65"/>
    </row>
    <row r="262" spans="1:10" x14ac:dyDescent="0.25">
      <c r="A262" s="72">
        <v>3</v>
      </c>
      <c r="B262" s="72">
        <v>302</v>
      </c>
      <c r="C262" s="93" t="s">
        <v>24</v>
      </c>
      <c r="D262" s="74">
        <v>0</v>
      </c>
      <c r="E262" s="74">
        <v>0</v>
      </c>
      <c r="F262" s="74">
        <v>0</v>
      </c>
      <c r="G262" s="74">
        <v>0</v>
      </c>
      <c r="H262" s="74">
        <v>0</v>
      </c>
      <c r="I262" s="65"/>
      <c r="J262" s="65"/>
    </row>
    <row r="263" spans="1:10" x14ac:dyDescent="0.25">
      <c r="A263" s="72">
        <v>4</v>
      </c>
      <c r="B263" s="72">
        <v>303</v>
      </c>
      <c r="C263" s="93" t="s">
        <v>25</v>
      </c>
      <c r="D263" s="74">
        <v>-11490</v>
      </c>
      <c r="E263" s="74">
        <v>-18660</v>
      </c>
      <c r="F263" s="74">
        <v>-30150</v>
      </c>
      <c r="G263" s="74">
        <v>0</v>
      </c>
      <c r="H263" s="74">
        <v>-30150</v>
      </c>
      <c r="I263" s="65"/>
      <c r="J263" s="65"/>
    </row>
    <row r="264" spans="1:10" x14ac:dyDescent="0.25">
      <c r="A264" s="72">
        <v>5</v>
      </c>
      <c r="B264" s="72"/>
      <c r="C264" s="71" t="s">
        <v>26</v>
      </c>
      <c r="D264" s="74"/>
      <c r="E264" s="74"/>
      <c r="F264" s="74"/>
      <c r="G264" s="74"/>
      <c r="H264" s="74"/>
      <c r="I264" s="65"/>
      <c r="J264" s="65"/>
    </row>
    <row r="265" spans="1:10" x14ac:dyDescent="0.25">
      <c r="A265" s="72">
        <v>6</v>
      </c>
      <c r="B265" s="72">
        <v>310</v>
      </c>
      <c r="C265" s="93" t="s">
        <v>27</v>
      </c>
      <c r="D265" s="74">
        <v>0</v>
      </c>
      <c r="E265" s="74">
        <v>-1356664</v>
      </c>
      <c r="F265" s="74">
        <v>-1356664</v>
      </c>
      <c r="G265" s="74">
        <v>-18317</v>
      </c>
      <c r="H265" s="74">
        <v>-1374981</v>
      </c>
      <c r="I265" s="65"/>
      <c r="J265" s="65"/>
    </row>
    <row r="266" spans="1:10" x14ac:dyDescent="0.25">
      <c r="A266" s="72">
        <v>7</v>
      </c>
      <c r="B266" s="72">
        <v>311</v>
      </c>
      <c r="C266" s="93" t="s">
        <v>28</v>
      </c>
      <c r="D266" s="74">
        <v>1709672</v>
      </c>
      <c r="E266" s="74">
        <v>-58588</v>
      </c>
      <c r="F266" s="74">
        <v>1651084</v>
      </c>
      <c r="G266" s="74">
        <v>186926</v>
      </c>
      <c r="H266" s="74">
        <v>1838010</v>
      </c>
      <c r="I266" s="65"/>
      <c r="J266" s="65"/>
    </row>
    <row r="267" spans="1:10" x14ac:dyDescent="0.25">
      <c r="A267" s="72">
        <v>8</v>
      </c>
      <c r="B267" s="72">
        <v>312</v>
      </c>
      <c r="C267" s="93" t="s">
        <v>29</v>
      </c>
      <c r="D267" s="74">
        <v>0</v>
      </c>
      <c r="E267" s="74">
        <v>0</v>
      </c>
      <c r="F267" s="74">
        <v>0</v>
      </c>
      <c r="G267" s="74">
        <v>0</v>
      </c>
      <c r="H267" s="74">
        <v>0</v>
      </c>
      <c r="I267" s="65"/>
      <c r="J267" s="65"/>
    </row>
    <row r="268" spans="1:10" x14ac:dyDescent="0.25">
      <c r="A268" s="72">
        <v>9</v>
      </c>
      <c r="B268" s="72">
        <v>313</v>
      </c>
      <c r="C268" s="93" t="s">
        <v>30</v>
      </c>
      <c r="D268" s="74">
        <v>92676</v>
      </c>
      <c r="E268" s="74">
        <v>-2414021</v>
      </c>
      <c r="F268" s="74">
        <v>-2321345</v>
      </c>
      <c r="G268" s="74">
        <v>581669</v>
      </c>
      <c r="H268" s="74">
        <v>-1739676</v>
      </c>
      <c r="I268" s="65"/>
      <c r="J268" s="65"/>
    </row>
    <row r="269" spans="1:10" x14ac:dyDescent="0.25">
      <c r="A269" s="72">
        <v>10</v>
      </c>
      <c r="B269" s="72">
        <v>314</v>
      </c>
      <c r="C269" s="93" t="s">
        <v>31</v>
      </c>
      <c r="D269" s="74">
        <v>15323</v>
      </c>
      <c r="E269" s="74">
        <v>9026</v>
      </c>
      <c r="F269" s="74">
        <v>24349</v>
      </c>
      <c r="G269" s="74">
        <v>8275</v>
      </c>
      <c r="H269" s="74">
        <v>32624</v>
      </c>
    </row>
    <row r="270" spans="1:10" x14ac:dyDescent="0.25">
      <c r="A270" s="72">
        <v>11</v>
      </c>
      <c r="B270" s="72">
        <v>315</v>
      </c>
      <c r="C270" s="93" t="s">
        <v>32</v>
      </c>
      <c r="D270" s="74">
        <v>0</v>
      </c>
      <c r="E270" s="74">
        <v>0</v>
      </c>
      <c r="F270" s="74">
        <v>0</v>
      </c>
      <c r="G270" s="74">
        <v>0</v>
      </c>
      <c r="H270" s="74">
        <v>0</v>
      </c>
    </row>
    <row r="271" spans="1:10" x14ac:dyDescent="0.25">
      <c r="A271" s="72">
        <v>12</v>
      </c>
      <c r="B271" s="72">
        <v>316</v>
      </c>
      <c r="C271" s="93" t="s">
        <v>33</v>
      </c>
      <c r="D271" s="74">
        <v>4586018</v>
      </c>
      <c r="E271" s="74">
        <v>87848</v>
      </c>
      <c r="F271" s="74">
        <v>4673866</v>
      </c>
      <c r="G271" s="74">
        <v>80527</v>
      </c>
      <c r="H271" s="74">
        <v>4754393</v>
      </c>
    </row>
    <row r="272" spans="1:10" x14ac:dyDescent="0.25">
      <c r="A272" s="72">
        <v>13</v>
      </c>
      <c r="B272" s="72">
        <v>317</v>
      </c>
      <c r="C272" s="94" t="s">
        <v>34</v>
      </c>
      <c r="D272" s="74">
        <v>0</v>
      </c>
      <c r="E272" s="74">
        <v>0</v>
      </c>
      <c r="F272" s="74">
        <v>0</v>
      </c>
      <c r="G272" s="74">
        <v>0</v>
      </c>
      <c r="H272" s="74">
        <v>0</v>
      </c>
    </row>
    <row r="273" spans="1:8" x14ac:dyDescent="0.25">
      <c r="A273" s="72">
        <v>14</v>
      </c>
      <c r="B273" s="72"/>
      <c r="C273" s="71" t="s">
        <v>35</v>
      </c>
      <c r="D273" s="74"/>
      <c r="E273" s="74"/>
      <c r="F273" s="74"/>
      <c r="G273" s="74"/>
      <c r="H273" s="74"/>
    </row>
    <row r="274" spans="1:8" x14ac:dyDescent="0.25">
      <c r="A274" s="72">
        <v>15</v>
      </c>
      <c r="B274" s="72">
        <v>320</v>
      </c>
      <c r="C274" s="93" t="s">
        <v>36</v>
      </c>
      <c r="D274" s="74">
        <v>0</v>
      </c>
      <c r="E274" s="74">
        <v>0</v>
      </c>
      <c r="F274" s="74">
        <v>0</v>
      </c>
      <c r="G274" s="74">
        <v>0</v>
      </c>
      <c r="H274" s="74">
        <v>0</v>
      </c>
    </row>
    <row r="275" spans="1:8" x14ac:dyDescent="0.25">
      <c r="A275" s="72">
        <v>16</v>
      </c>
      <c r="B275" s="72">
        <v>321</v>
      </c>
      <c r="C275" s="93" t="s">
        <v>37</v>
      </c>
      <c r="D275" s="74">
        <v>7426498</v>
      </c>
      <c r="E275" s="74">
        <v>1060239</v>
      </c>
      <c r="F275" s="74">
        <v>8486737</v>
      </c>
      <c r="G275" s="74">
        <v>1021326</v>
      </c>
      <c r="H275" s="74">
        <v>9508063</v>
      </c>
    </row>
    <row r="276" spans="1:8" x14ac:dyDescent="0.25">
      <c r="A276" s="72">
        <v>17</v>
      </c>
      <c r="B276" s="72">
        <v>322</v>
      </c>
      <c r="C276" s="93" t="s">
        <v>38</v>
      </c>
      <c r="D276" s="74">
        <v>0</v>
      </c>
      <c r="E276" s="74">
        <v>0</v>
      </c>
      <c r="F276" s="74">
        <v>0</v>
      </c>
      <c r="G276" s="74">
        <v>0</v>
      </c>
      <c r="H276" s="74">
        <v>0</v>
      </c>
    </row>
    <row r="277" spans="1:8" x14ac:dyDescent="0.25">
      <c r="A277" s="72">
        <v>18</v>
      </c>
      <c r="B277" s="72">
        <v>323</v>
      </c>
      <c r="C277" s="93" t="s">
        <v>39</v>
      </c>
      <c r="D277" s="74">
        <v>2253272</v>
      </c>
      <c r="E277" s="74">
        <v>440995</v>
      </c>
      <c r="F277" s="74">
        <v>2694267</v>
      </c>
      <c r="G277" s="74">
        <v>404246</v>
      </c>
      <c r="H277" s="74">
        <v>3098513</v>
      </c>
    </row>
    <row r="278" spans="1:8" x14ac:dyDescent="0.25">
      <c r="A278" s="72">
        <v>19</v>
      </c>
      <c r="B278" s="72">
        <v>324</v>
      </c>
      <c r="C278" s="93" t="s">
        <v>40</v>
      </c>
      <c r="D278" s="74">
        <v>0</v>
      </c>
      <c r="E278" s="74">
        <v>-57891</v>
      </c>
      <c r="F278" s="74">
        <v>-57891</v>
      </c>
      <c r="G278" s="74">
        <v>-66797</v>
      </c>
      <c r="H278" s="74">
        <v>-124688</v>
      </c>
    </row>
    <row r="279" spans="1:8" x14ac:dyDescent="0.25">
      <c r="A279" s="72">
        <v>20</v>
      </c>
      <c r="B279" s="72">
        <v>325</v>
      </c>
      <c r="C279" s="93" t="s">
        <v>41</v>
      </c>
      <c r="D279" s="74">
        <v>21021579</v>
      </c>
      <c r="E279" s="74">
        <v>1316496</v>
      </c>
      <c r="F279" s="74">
        <v>22338075</v>
      </c>
      <c r="G279" s="74">
        <v>1237686</v>
      </c>
      <c r="H279" s="74">
        <v>23575761</v>
      </c>
    </row>
    <row r="280" spans="1:8" x14ac:dyDescent="0.25">
      <c r="A280" s="72">
        <v>21</v>
      </c>
      <c r="B280" s="72">
        <v>326</v>
      </c>
      <c r="C280" s="93" t="s">
        <v>42</v>
      </c>
      <c r="D280" s="74">
        <v>1868680</v>
      </c>
      <c r="E280" s="74">
        <v>37171</v>
      </c>
      <c r="F280" s="74">
        <v>1905851</v>
      </c>
      <c r="G280" s="74">
        <v>34072</v>
      </c>
      <c r="H280" s="74">
        <v>1939923</v>
      </c>
    </row>
    <row r="281" spans="1:8" x14ac:dyDescent="0.25">
      <c r="A281" s="72">
        <v>22</v>
      </c>
      <c r="B281" s="72">
        <v>327</v>
      </c>
      <c r="C281" s="93" t="s">
        <v>43</v>
      </c>
      <c r="D281" s="74">
        <v>43793</v>
      </c>
      <c r="E281" s="74">
        <v>4705</v>
      </c>
      <c r="F281" s="74">
        <v>48498</v>
      </c>
      <c r="G281" s="74">
        <v>4313</v>
      </c>
      <c r="H281" s="74">
        <v>52811</v>
      </c>
    </row>
    <row r="282" spans="1:8" x14ac:dyDescent="0.25">
      <c r="A282" s="72">
        <v>23</v>
      </c>
      <c r="B282" s="72">
        <v>328</v>
      </c>
      <c r="C282" s="93" t="s">
        <v>44</v>
      </c>
      <c r="D282" s="74">
        <v>-1739228</v>
      </c>
      <c r="E282" s="74">
        <v>76012</v>
      </c>
      <c r="F282" s="74">
        <v>-1663216</v>
      </c>
      <c r="G282" s="74">
        <v>273143</v>
      </c>
      <c r="H282" s="74">
        <v>-1390073</v>
      </c>
    </row>
    <row r="283" spans="1:8" x14ac:dyDescent="0.25">
      <c r="A283" s="72">
        <v>24</v>
      </c>
      <c r="B283" s="72"/>
      <c r="C283" s="71" t="s">
        <v>45</v>
      </c>
      <c r="D283" s="74"/>
      <c r="E283" s="74"/>
      <c r="F283" s="74"/>
      <c r="G283" s="74"/>
      <c r="H283" s="74"/>
    </row>
    <row r="284" spans="1:8" x14ac:dyDescent="0.25">
      <c r="A284" s="72">
        <v>25</v>
      </c>
      <c r="B284" s="72">
        <v>330</v>
      </c>
      <c r="C284" s="93" t="s">
        <v>46</v>
      </c>
      <c r="D284" s="74">
        <v>0</v>
      </c>
      <c r="E284" s="74">
        <v>0</v>
      </c>
      <c r="F284" s="74">
        <v>0</v>
      </c>
      <c r="G284" s="74">
        <v>0</v>
      </c>
      <c r="H284" s="74">
        <v>0</v>
      </c>
    </row>
    <row r="285" spans="1:8" x14ac:dyDescent="0.25">
      <c r="A285" s="72">
        <v>26</v>
      </c>
      <c r="B285" s="72">
        <v>331</v>
      </c>
      <c r="C285" s="93" t="s">
        <v>47</v>
      </c>
      <c r="D285" s="74">
        <v>36567957</v>
      </c>
      <c r="E285" s="74">
        <v>2321425</v>
      </c>
      <c r="F285" s="74">
        <v>38889382</v>
      </c>
      <c r="G285" s="74">
        <v>2140017</v>
      </c>
      <c r="H285" s="74">
        <v>41029399</v>
      </c>
    </row>
    <row r="286" spans="1:8" x14ac:dyDescent="0.25">
      <c r="A286" s="72">
        <v>27</v>
      </c>
      <c r="B286" s="72">
        <v>332</v>
      </c>
      <c r="C286" s="93" t="s">
        <v>48</v>
      </c>
      <c r="D286" s="74">
        <v>22569323</v>
      </c>
      <c r="E286" s="74">
        <v>-331075</v>
      </c>
      <c r="F286" s="74">
        <v>22238248</v>
      </c>
      <c r="G286" s="74">
        <v>1136431</v>
      </c>
      <c r="H286" s="74">
        <v>23374679</v>
      </c>
    </row>
    <row r="287" spans="1:8" x14ac:dyDescent="0.25">
      <c r="A287" s="72">
        <v>28</v>
      </c>
      <c r="B287" s="72">
        <v>333</v>
      </c>
      <c r="C287" s="93" t="s">
        <v>49</v>
      </c>
      <c r="D287" s="74">
        <v>0</v>
      </c>
      <c r="E287" s="74">
        <v>0</v>
      </c>
      <c r="F287" s="74">
        <v>0</v>
      </c>
      <c r="G287" s="74">
        <v>0</v>
      </c>
      <c r="H287" s="74">
        <v>0</v>
      </c>
    </row>
    <row r="288" spans="1:8" x14ac:dyDescent="0.25">
      <c r="A288" s="72">
        <v>29</v>
      </c>
      <c r="B288" s="72"/>
      <c r="C288" s="71" t="s">
        <v>50</v>
      </c>
      <c r="D288" s="74"/>
      <c r="E288" s="74"/>
      <c r="F288" s="74"/>
      <c r="G288" s="74"/>
      <c r="H288" s="74"/>
    </row>
    <row r="289" spans="1:8" x14ac:dyDescent="0.25">
      <c r="A289" s="72">
        <v>30</v>
      </c>
      <c r="B289" s="72">
        <v>340</v>
      </c>
      <c r="C289" s="69" t="s">
        <v>51</v>
      </c>
      <c r="D289" s="74">
        <v>17</v>
      </c>
      <c r="E289" s="74">
        <v>0</v>
      </c>
      <c r="F289" s="74">
        <v>17</v>
      </c>
      <c r="G289" s="74">
        <v>0</v>
      </c>
      <c r="H289" s="74">
        <v>17</v>
      </c>
    </row>
    <row r="290" spans="1:8" x14ac:dyDescent="0.25">
      <c r="A290" s="72">
        <v>31</v>
      </c>
      <c r="B290" s="72">
        <v>341</v>
      </c>
      <c r="C290" s="69" t="s">
        <v>52</v>
      </c>
      <c r="D290" s="74">
        <v>4058114</v>
      </c>
      <c r="E290" s="74">
        <v>104635</v>
      </c>
      <c r="F290" s="74">
        <v>4162749</v>
      </c>
      <c r="G290" s="74">
        <v>95915</v>
      </c>
      <c r="H290" s="74">
        <v>4258664</v>
      </c>
    </row>
    <row r="291" spans="1:8" x14ac:dyDescent="0.25">
      <c r="A291" s="72">
        <v>32</v>
      </c>
      <c r="B291" s="72">
        <v>342</v>
      </c>
      <c r="C291" s="69" t="s">
        <v>53</v>
      </c>
      <c r="D291" s="74">
        <v>8606417</v>
      </c>
      <c r="E291" s="74">
        <v>-656591</v>
      </c>
      <c r="F291" s="74">
        <v>7949826</v>
      </c>
      <c r="G291" s="74">
        <v>280933</v>
      </c>
      <c r="H291" s="74">
        <v>8230759</v>
      </c>
    </row>
    <row r="292" spans="1:8" x14ac:dyDescent="0.25">
      <c r="A292" s="72">
        <v>33</v>
      </c>
      <c r="B292" s="72">
        <v>342.98</v>
      </c>
      <c r="C292" s="69" t="s">
        <v>54</v>
      </c>
      <c r="D292" s="74">
        <v>0</v>
      </c>
      <c r="E292" s="74">
        <v>0</v>
      </c>
      <c r="F292" s="74">
        <v>0</v>
      </c>
      <c r="G292" s="74">
        <v>0</v>
      </c>
      <c r="H292" s="74">
        <v>0</v>
      </c>
    </row>
    <row r="293" spans="1:8" x14ac:dyDescent="0.25">
      <c r="A293" s="72">
        <v>34</v>
      </c>
      <c r="B293" s="72">
        <v>343</v>
      </c>
      <c r="C293" s="69" t="s">
        <v>55</v>
      </c>
      <c r="D293" s="74">
        <v>243547491</v>
      </c>
      <c r="E293" s="74">
        <v>4065434</v>
      </c>
      <c r="F293" s="74">
        <v>247612925</v>
      </c>
      <c r="G293" s="74">
        <v>16329293</v>
      </c>
      <c r="H293" s="74">
        <v>263942218</v>
      </c>
    </row>
    <row r="294" spans="1:8" x14ac:dyDescent="0.25">
      <c r="A294" s="72">
        <v>35</v>
      </c>
      <c r="B294" s="72">
        <v>344</v>
      </c>
      <c r="C294" s="92" t="s">
        <v>56</v>
      </c>
      <c r="D294" s="74">
        <v>0</v>
      </c>
      <c r="E294" s="74">
        <v>0</v>
      </c>
      <c r="F294" s="74">
        <v>0</v>
      </c>
      <c r="G294" s="74">
        <v>0</v>
      </c>
      <c r="H294" s="74">
        <v>0</v>
      </c>
    </row>
    <row r="295" spans="1:8" x14ac:dyDescent="0.25">
      <c r="A295" s="72">
        <v>36</v>
      </c>
      <c r="B295" s="72">
        <v>345</v>
      </c>
      <c r="C295" s="93" t="s">
        <v>57</v>
      </c>
      <c r="D295" s="74">
        <v>4180331</v>
      </c>
      <c r="E295" s="74">
        <v>-4098732</v>
      </c>
      <c r="F295" s="74">
        <v>81599</v>
      </c>
      <c r="G295" s="74">
        <v>-1162973</v>
      </c>
      <c r="H295" s="74">
        <v>-1081374</v>
      </c>
    </row>
    <row r="296" spans="1:8" x14ac:dyDescent="0.25">
      <c r="A296" s="72">
        <v>37</v>
      </c>
      <c r="B296" s="72">
        <v>346</v>
      </c>
      <c r="C296" s="93" t="s">
        <v>58</v>
      </c>
      <c r="D296" s="74">
        <v>-30195112</v>
      </c>
      <c r="E296" s="74">
        <v>2808576</v>
      </c>
      <c r="F296" s="74">
        <v>-27386536</v>
      </c>
      <c r="G296" s="74">
        <v>3779010</v>
      </c>
      <c r="H296" s="74">
        <v>-23607526</v>
      </c>
    </row>
    <row r="297" spans="1:8" x14ac:dyDescent="0.25">
      <c r="A297" s="72">
        <v>38</v>
      </c>
      <c r="B297" s="72">
        <v>347</v>
      </c>
      <c r="C297" s="93" t="s">
        <v>59</v>
      </c>
      <c r="D297" s="74">
        <v>11160609</v>
      </c>
      <c r="E297" s="74">
        <v>959590</v>
      </c>
      <c r="F297" s="74">
        <v>12120199</v>
      </c>
      <c r="G297" s="74">
        <v>901696</v>
      </c>
      <c r="H297" s="74">
        <v>13021895</v>
      </c>
    </row>
    <row r="298" spans="1:8" x14ac:dyDescent="0.25">
      <c r="A298" s="72">
        <v>39</v>
      </c>
      <c r="B298" s="72">
        <v>348</v>
      </c>
      <c r="C298" s="93" t="s">
        <v>60</v>
      </c>
      <c r="D298" s="74">
        <v>15115121</v>
      </c>
      <c r="E298" s="74">
        <v>986467</v>
      </c>
      <c r="F298" s="74">
        <v>16101588</v>
      </c>
      <c r="G298" s="74">
        <v>1607283</v>
      </c>
      <c r="H298" s="74">
        <v>17708871</v>
      </c>
    </row>
    <row r="299" spans="1:8" x14ac:dyDescent="0.25">
      <c r="A299" s="72">
        <v>40</v>
      </c>
      <c r="B299" s="72">
        <v>349</v>
      </c>
      <c r="C299" s="93" t="s">
        <v>61</v>
      </c>
      <c r="D299" s="74">
        <v>0</v>
      </c>
      <c r="E299" s="74">
        <v>0</v>
      </c>
      <c r="F299" s="74">
        <v>0</v>
      </c>
      <c r="G299" s="74">
        <v>0</v>
      </c>
      <c r="H299" s="74">
        <v>0</v>
      </c>
    </row>
    <row r="300" spans="1:8" x14ac:dyDescent="0.25">
      <c r="A300" s="72">
        <v>41</v>
      </c>
      <c r="B300" s="72"/>
      <c r="C300" s="71" t="s">
        <v>79</v>
      </c>
      <c r="D300" s="74"/>
      <c r="E300" s="74"/>
      <c r="F300" s="74"/>
      <c r="G300" s="74"/>
      <c r="H300" s="74"/>
    </row>
    <row r="301" spans="1:8" x14ac:dyDescent="0.25">
      <c r="A301" s="72">
        <v>42</v>
      </c>
      <c r="B301" s="72">
        <v>389</v>
      </c>
      <c r="C301" s="93" t="s">
        <v>80</v>
      </c>
      <c r="D301" s="74">
        <v>0</v>
      </c>
      <c r="E301" s="74">
        <v>0</v>
      </c>
      <c r="F301" s="74">
        <v>0</v>
      </c>
      <c r="G301" s="74">
        <v>0</v>
      </c>
      <c r="H301" s="74">
        <v>0</v>
      </c>
    </row>
    <row r="302" spans="1:8" x14ac:dyDescent="0.25">
      <c r="A302" s="72">
        <v>43</v>
      </c>
      <c r="B302" s="72">
        <v>390</v>
      </c>
      <c r="C302" s="92" t="s">
        <v>81</v>
      </c>
      <c r="D302" s="74">
        <v>1409553</v>
      </c>
      <c r="E302" s="74">
        <v>822033</v>
      </c>
      <c r="F302" s="74">
        <v>2231586</v>
      </c>
      <c r="G302" s="74">
        <v>753870</v>
      </c>
      <c r="H302" s="74">
        <v>2985456</v>
      </c>
    </row>
    <row r="303" spans="1:8" x14ac:dyDescent="0.25">
      <c r="A303" s="72">
        <v>44</v>
      </c>
      <c r="B303" s="72">
        <v>390.1</v>
      </c>
      <c r="C303" s="93" t="s">
        <v>82</v>
      </c>
      <c r="D303" s="74">
        <v>1203741</v>
      </c>
      <c r="E303" s="74">
        <v>94602</v>
      </c>
      <c r="F303" s="74">
        <v>1298343</v>
      </c>
      <c r="G303" s="74">
        <v>86945</v>
      </c>
      <c r="H303" s="74">
        <v>1385288</v>
      </c>
    </row>
    <row r="304" spans="1:8" x14ac:dyDescent="0.25">
      <c r="A304" s="72">
        <v>45</v>
      </c>
      <c r="B304" s="72">
        <v>390.2</v>
      </c>
      <c r="C304" s="93" t="s">
        <v>83</v>
      </c>
      <c r="D304" s="74">
        <v>174588</v>
      </c>
      <c r="E304" s="74">
        <v>71553</v>
      </c>
      <c r="F304" s="74">
        <v>246141</v>
      </c>
      <c r="G304" s="74">
        <v>65589</v>
      </c>
      <c r="H304" s="74">
        <v>311730</v>
      </c>
    </row>
    <row r="305" spans="1:8" x14ac:dyDescent="0.25">
      <c r="A305" s="72">
        <v>46</v>
      </c>
      <c r="B305" s="72">
        <v>390.3</v>
      </c>
      <c r="C305" s="93" t="s">
        <v>84</v>
      </c>
      <c r="D305" s="74">
        <v>942994</v>
      </c>
      <c r="E305" s="74">
        <v>75513</v>
      </c>
      <c r="F305" s="74">
        <v>1018507</v>
      </c>
      <c r="G305" s="74">
        <v>71721</v>
      </c>
      <c r="H305" s="74">
        <v>1090228</v>
      </c>
    </row>
    <row r="306" spans="1:8" x14ac:dyDescent="0.25">
      <c r="A306" s="72">
        <v>47</v>
      </c>
      <c r="B306" s="72">
        <v>390.9</v>
      </c>
      <c r="C306" s="93" t="s">
        <v>85</v>
      </c>
      <c r="D306" s="74">
        <v>176081</v>
      </c>
      <c r="E306" s="74">
        <v>181</v>
      </c>
      <c r="F306" s="74">
        <v>176262</v>
      </c>
      <c r="G306" s="74">
        <v>166</v>
      </c>
      <c r="H306" s="74">
        <v>176428</v>
      </c>
    </row>
    <row r="307" spans="1:8" x14ac:dyDescent="0.25">
      <c r="A307" s="72">
        <v>48</v>
      </c>
      <c r="B307" s="72">
        <v>391</v>
      </c>
      <c r="C307" s="93" t="s">
        <v>86</v>
      </c>
      <c r="D307" s="74">
        <v>395562</v>
      </c>
      <c r="E307" s="74">
        <v>-8871</v>
      </c>
      <c r="F307" s="74">
        <v>386691</v>
      </c>
      <c r="G307" s="74">
        <v>50191</v>
      </c>
      <c r="H307" s="74">
        <v>436882</v>
      </c>
    </row>
    <row r="308" spans="1:8" x14ac:dyDescent="0.25">
      <c r="A308" s="72">
        <v>49</v>
      </c>
      <c r="B308" s="72">
        <v>391.1</v>
      </c>
      <c r="C308" s="93" t="s">
        <v>87</v>
      </c>
      <c r="D308" s="74">
        <v>1000490</v>
      </c>
      <c r="E308" s="74">
        <v>345128</v>
      </c>
      <c r="F308" s="74">
        <v>1345618</v>
      </c>
      <c r="G308" s="74">
        <v>316368</v>
      </c>
      <c r="H308" s="74">
        <v>1661986</v>
      </c>
    </row>
    <row r="309" spans="1:8" x14ac:dyDescent="0.25">
      <c r="A309" s="72">
        <v>50</v>
      </c>
      <c r="B309" s="72">
        <v>391.2</v>
      </c>
      <c r="C309" s="93" t="s">
        <v>88</v>
      </c>
      <c r="D309" s="74">
        <v>0</v>
      </c>
      <c r="E309" s="74">
        <v>0</v>
      </c>
      <c r="F309" s="74">
        <v>0</v>
      </c>
      <c r="G309" s="74">
        <v>0</v>
      </c>
      <c r="H309" s="74">
        <v>0</v>
      </c>
    </row>
    <row r="310" spans="1:8" x14ac:dyDescent="0.25">
      <c r="A310" s="72">
        <v>51</v>
      </c>
      <c r="B310" s="72">
        <v>391.25</v>
      </c>
      <c r="C310" s="93" t="s">
        <v>89</v>
      </c>
      <c r="D310" s="74">
        <v>1286093</v>
      </c>
      <c r="E310" s="74">
        <v>46610</v>
      </c>
      <c r="F310" s="74">
        <v>1332703</v>
      </c>
      <c r="G310" s="74">
        <v>42726</v>
      </c>
      <c r="H310" s="74">
        <v>1375429</v>
      </c>
    </row>
    <row r="311" spans="1:8" x14ac:dyDescent="0.25">
      <c r="A311" s="72">
        <v>52</v>
      </c>
      <c r="B311" s="72">
        <v>391.26</v>
      </c>
      <c r="C311" s="93" t="s">
        <v>90</v>
      </c>
      <c r="D311" s="74">
        <v>0</v>
      </c>
      <c r="E311" s="74">
        <v>0</v>
      </c>
      <c r="F311" s="74">
        <v>0</v>
      </c>
      <c r="G311" s="74">
        <v>0</v>
      </c>
      <c r="H311" s="74">
        <v>0</v>
      </c>
    </row>
    <row r="312" spans="1:8" x14ac:dyDescent="0.25">
      <c r="A312" s="72">
        <v>53</v>
      </c>
      <c r="B312" s="72">
        <v>391.3</v>
      </c>
      <c r="C312" s="93" t="s">
        <v>91</v>
      </c>
      <c r="D312" s="74">
        <v>-5963</v>
      </c>
      <c r="E312" s="74">
        <v>580</v>
      </c>
      <c r="F312" s="74">
        <v>-5383</v>
      </c>
      <c r="G312" s="74">
        <v>531</v>
      </c>
      <c r="H312" s="74">
        <v>-4852</v>
      </c>
    </row>
    <row r="313" spans="1:8" x14ac:dyDescent="0.25">
      <c r="A313" s="72">
        <v>54</v>
      </c>
      <c r="B313" s="72">
        <v>391.4</v>
      </c>
      <c r="C313" s="93" t="s">
        <v>92</v>
      </c>
      <c r="D313" s="74">
        <v>0</v>
      </c>
      <c r="E313" s="74">
        <v>0</v>
      </c>
      <c r="F313" s="74">
        <v>0</v>
      </c>
      <c r="G313" s="74">
        <v>0</v>
      </c>
      <c r="H313" s="74">
        <v>0</v>
      </c>
    </row>
    <row r="314" spans="1:8" x14ac:dyDescent="0.25">
      <c r="A314" s="72">
        <v>55</v>
      </c>
      <c r="B314" s="72">
        <v>392</v>
      </c>
      <c r="C314" s="93" t="s">
        <v>93</v>
      </c>
      <c r="D314" s="74">
        <v>0</v>
      </c>
      <c r="E314" s="74">
        <v>0</v>
      </c>
      <c r="F314" s="74">
        <v>0</v>
      </c>
      <c r="G314" s="74">
        <v>0</v>
      </c>
      <c r="H314" s="74">
        <v>0</v>
      </c>
    </row>
    <row r="315" spans="1:8" x14ac:dyDescent="0.25">
      <c r="A315" s="72">
        <v>56</v>
      </c>
      <c r="B315" s="72">
        <v>392.1</v>
      </c>
      <c r="C315" s="93" t="s">
        <v>94</v>
      </c>
      <c r="D315" s="74">
        <v>3218004</v>
      </c>
      <c r="E315" s="74">
        <v>773318</v>
      </c>
      <c r="F315" s="74">
        <v>3991322</v>
      </c>
      <c r="G315" s="74">
        <v>708875</v>
      </c>
      <c r="H315" s="74">
        <v>4700197</v>
      </c>
    </row>
    <row r="316" spans="1:8" x14ac:dyDescent="0.25">
      <c r="A316" s="72">
        <v>57</v>
      </c>
      <c r="B316" s="72">
        <v>392.2</v>
      </c>
      <c r="C316" s="93" t="s">
        <v>95</v>
      </c>
      <c r="D316" s="74">
        <v>2790944</v>
      </c>
      <c r="E316" s="74">
        <v>0</v>
      </c>
      <c r="F316" s="74">
        <v>2790944</v>
      </c>
      <c r="G316" s="74">
        <v>0</v>
      </c>
      <c r="H316" s="74">
        <v>2790944</v>
      </c>
    </row>
    <row r="317" spans="1:8" x14ac:dyDescent="0.25">
      <c r="A317" s="72">
        <v>58</v>
      </c>
      <c r="B317" s="72">
        <v>392.3</v>
      </c>
      <c r="C317" s="93" t="s">
        <v>96</v>
      </c>
      <c r="D317" s="74">
        <v>1050150</v>
      </c>
      <c r="E317" s="74">
        <v>0</v>
      </c>
      <c r="F317" s="74">
        <v>1050150</v>
      </c>
      <c r="G317" s="74">
        <v>0</v>
      </c>
      <c r="H317" s="74">
        <v>1050150</v>
      </c>
    </row>
    <row r="318" spans="1:8" x14ac:dyDescent="0.25">
      <c r="A318" s="72">
        <v>59</v>
      </c>
      <c r="B318" s="72">
        <v>392.4</v>
      </c>
      <c r="C318" s="93" t="s">
        <v>97</v>
      </c>
      <c r="D318" s="74">
        <v>2295911</v>
      </c>
      <c r="E318" s="74">
        <v>714473</v>
      </c>
      <c r="F318" s="74">
        <v>3010384</v>
      </c>
      <c r="G318" s="74">
        <v>654933</v>
      </c>
      <c r="H318" s="74">
        <v>3665317</v>
      </c>
    </row>
    <row r="319" spans="1:8" x14ac:dyDescent="0.25">
      <c r="A319" s="72">
        <v>60</v>
      </c>
      <c r="B319" s="72">
        <v>393</v>
      </c>
      <c r="C319" s="93" t="s">
        <v>98</v>
      </c>
      <c r="D319" s="74">
        <v>-141717</v>
      </c>
      <c r="E319" s="74">
        <v>23244</v>
      </c>
      <c r="F319" s="74">
        <v>-118473</v>
      </c>
      <c r="G319" s="74">
        <v>21307</v>
      </c>
      <c r="H319" s="74">
        <v>-97166</v>
      </c>
    </row>
    <row r="320" spans="1:8" x14ac:dyDescent="0.25">
      <c r="A320" s="72">
        <v>61</v>
      </c>
      <c r="B320" s="72">
        <v>394</v>
      </c>
      <c r="C320" s="93" t="s">
        <v>99</v>
      </c>
      <c r="D320" s="74">
        <v>2708276</v>
      </c>
      <c r="E320" s="74">
        <v>277050</v>
      </c>
      <c r="F320" s="74">
        <v>2985326</v>
      </c>
      <c r="G320" s="74">
        <v>258706</v>
      </c>
      <c r="H320" s="74">
        <v>3244032</v>
      </c>
    </row>
    <row r="321" spans="1:12" x14ac:dyDescent="0.25">
      <c r="A321" s="72">
        <v>62</v>
      </c>
      <c r="B321" s="72">
        <v>395</v>
      </c>
      <c r="C321" s="93" t="s">
        <v>100</v>
      </c>
      <c r="D321" s="74">
        <v>339798</v>
      </c>
      <c r="E321" s="74">
        <v>37035</v>
      </c>
      <c r="F321" s="74">
        <v>376833</v>
      </c>
      <c r="G321" s="74">
        <v>39099</v>
      </c>
      <c r="H321" s="74">
        <v>415932</v>
      </c>
    </row>
    <row r="322" spans="1:12" x14ac:dyDescent="0.25">
      <c r="A322" s="72">
        <v>63</v>
      </c>
      <c r="B322" s="72">
        <v>396</v>
      </c>
      <c r="C322" s="93" t="s">
        <v>101</v>
      </c>
      <c r="D322" s="74">
        <v>715377</v>
      </c>
      <c r="E322" s="74">
        <v>32230</v>
      </c>
      <c r="F322" s="74">
        <v>747607</v>
      </c>
      <c r="G322" s="74">
        <v>29544</v>
      </c>
      <c r="H322" s="74">
        <v>777151</v>
      </c>
    </row>
    <row r="323" spans="1:12" x14ac:dyDescent="0.25">
      <c r="A323" s="72">
        <v>64</v>
      </c>
      <c r="B323" s="72">
        <v>397</v>
      </c>
      <c r="C323" s="93" t="s">
        <v>102</v>
      </c>
      <c r="D323" s="74">
        <v>0</v>
      </c>
      <c r="E323" s="74">
        <v>0</v>
      </c>
      <c r="F323" s="74">
        <v>0</v>
      </c>
      <c r="G323" s="74">
        <v>0</v>
      </c>
      <c r="H323" s="74">
        <v>0</v>
      </c>
    </row>
    <row r="324" spans="1:12" x14ac:dyDescent="0.25">
      <c r="A324" s="72">
        <v>65</v>
      </c>
      <c r="B324" s="72">
        <v>397.1</v>
      </c>
      <c r="C324" s="93" t="s">
        <v>103</v>
      </c>
      <c r="D324" s="74">
        <v>1794451</v>
      </c>
      <c r="E324" s="74">
        <v>416062</v>
      </c>
      <c r="F324" s="74">
        <v>2210513</v>
      </c>
      <c r="G324" s="74">
        <v>381391</v>
      </c>
      <c r="H324" s="74">
        <v>2591904</v>
      </c>
    </row>
    <row r="325" spans="1:12" x14ac:dyDescent="0.25">
      <c r="A325" s="72">
        <v>66</v>
      </c>
      <c r="B325" s="72">
        <v>397.2</v>
      </c>
      <c r="C325" s="93" t="s">
        <v>104</v>
      </c>
      <c r="D325" s="74">
        <v>-14109</v>
      </c>
      <c r="E325" s="74">
        <v>148</v>
      </c>
      <c r="F325" s="74">
        <v>-13961</v>
      </c>
      <c r="G325" s="74">
        <v>136</v>
      </c>
      <c r="H325" s="74">
        <v>-13825</v>
      </c>
    </row>
    <row r="326" spans="1:12" x14ac:dyDescent="0.25">
      <c r="A326" s="72">
        <v>67</v>
      </c>
      <c r="B326" s="72">
        <v>398</v>
      </c>
      <c r="C326" s="93" t="s">
        <v>105</v>
      </c>
      <c r="D326" s="74">
        <v>1232257</v>
      </c>
      <c r="E326" s="74">
        <v>187956</v>
      </c>
      <c r="F326" s="74">
        <v>1420213</v>
      </c>
      <c r="G326" s="74">
        <v>225976</v>
      </c>
      <c r="H326" s="74">
        <v>1646189</v>
      </c>
    </row>
    <row r="327" spans="1:12" x14ac:dyDescent="0.25">
      <c r="A327" s="72">
        <v>68</v>
      </c>
      <c r="B327" s="72">
        <v>399</v>
      </c>
      <c r="C327" s="93" t="s">
        <v>106</v>
      </c>
      <c r="D327" s="74">
        <v>-66344</v>
      </c>
      <c r="E327" s="74">
        <v>2247</v>
      </c>
      <c r="F327" s="74">
        <v>-64097</v>
      </c>
      <c r="G327" s="74">
        <v>8500</v>
      </c>
      <c r="H327" s="74">
        <v>-55597</v>
      </c>
    </row>
    <row r="328" spans="1:12" x14ac:dyDescent="0.25">
      <c r="A328" s="72">
        <v>69</v>
      </c>
      <c r="B328" s="72">
        <v>102.1</v>
      </c>
      <c r="C328" s="93" t="s">
        <v>109</v>
      </c>
      <c r="D328" s="74">
        <v>-605440</v>
      </c>
      <c r="E328" s="74">
        <v>-684515</v>
      </c>
      <c r="F328" s="74">
        <v>-1289955</v>
      </c>
      <c r="G328" s="74">
        <v>-627473</v>
      </c>
      <c r="H328" s="74">
        <v>-1917428</v>
      </c>
    </row>
    <row r="329" spans="1:12" x14ac:dyDescent="0.25">
      <c r="A329" s="72">
        <v>70</v>
      </c>
      <c r="B329" s="72"/>
      <c r="C329" s="93"/>
      <c r="D329" s="74"/>
      <c r="E329" s="74"/>
      <c r="F329" s="74"/>
      <c r="G329" s="74"/>
      <c r="H329" s="74"/>
    </row>
    <row r="330" spans="1:12" x14ac:dyDescent="0.25">
      <c r="A330" s="72">
        <v>71</v>
      </c>
      <c r="B330" s="72"/>
      <c r="C330" s="69" t="s">
        <v>156</v>
      </c>
      <c r="D330" s="85">
        <v>374781446</v>
      </c>
      <c r="E330" s="85">
        <v>8512974</v>
      </c>
      <c r="F330" s="85">
        <v>383294420</v>
      </c>
      <c r="G330" s="85">
        <v>31943775</v>
      </c>
      <c r="H330" s="85">
        <v>415238195</v>
      </c>
    </row>
    <row r="331" spans="1:12" x14ac:dyDescent="0.25">
      <c r="A331" s="72">
        <v>72</v>
      </c>
      <c r="B331" s="65"/>
      <c r="C331" s="73"/>
      <c r="D331" s="74"/>
      <c r="E331" s="74"/>
      <c r="F331" s="74"/>
      <c r="G331" s="74"/>
      <c r="H331" s="74"/>
    </row>
    <row r="332" spans="1:12" x14ac:dyDescent="0.25">
      <c r="A332" s="72">
        <v>73</v>
      </c>
      <c r="B332" s="72">
        <v>1701</v>
      </c>
      <c r="C332" s="73" t="s">
        <v>157</v>
      </c>
      <c r="D332" s="74">
        <v>32494520</v>
      </c>
      <c r="E332" s="74">
        <v>2475664</v>
      </c>
      <c r="F332" s="74">
        <v>34970184</v>
      </c>
      <c r="G332" s="74">
        <v>2588408</v>
      </c>
      <c r="H332" s="74">
        <v>37558592</v>
      </c>
    </row>
    <row r="333" spans="1:12" x14ac:dyDescent="0.25">
      <c r="A333" s="72">
        <v>74</v>
      </c>
      <c r="B333" s="65"/>
      <c r="C333" s="69"/>
      <c r="D333" s="74"/>
      <c r="E333" s="74"/>
      <c r="F333" s="74"/>
      <c r="G333" s="74"/>
      <c r="H333" s="74"/>
      <c r="I333" s="65"/>
      <c r="J333" s="65"/>
      <c r="K333" s="65"/>
      <c r="L333" s="65"/>
    </row>
    <row r="334" spans="1:12" ht="15.75" thickBot="1" x14ac:dyDescent="0.3">
      <c r="A334" s="72">
        <v>75</v>
      </c>
      <c r="B334" s="65"/>
      <c r="C334" s="79" t="s">
        <v>161</v>
      </c>
      <c r="D334" s="87">
        <v>407275966</v>
      </c>
      <c r="E334" s="87">
        <v>10988638</v>
      </c>
      <c r="F334" s="87">
        <v>418264604</v>
      </c>
      <c r="G334" s="87">
        <v>34532183</v>
      </c>
      <c r="H334" s="87">
        <v>452796787</v>
      </c>
      <c r="I334" s="65"/>
      <c r="J334" s="72" t="s">
        <v>18</v>
      </c>
      <c r="K334" s="65"/>
      <c r="L334" s="88"/>
    </row>
    <row r="335" spans="1:12" ht="15.75" thickTop="1" x14ac:dyDescent="0.25">
      <c r="A335" s="72"/>
      <c r="B335" s="65"/>
      <c r="C335" s="69"/>
      <c r="D335" s="69"/>
      <c r="E335" s="69"/>
      <c r="F335" s="69"/>
      <c r="G335" s="69"/>
      <c r="H335" s="69"/>
      <c r="I335" s="65"/>
      <c r="J335" s="65"/>
      <c r="K335" s="65"/>
      <c r="L335" s="65"/>
    </row>
    <row r="336" spans="1:12" x14ac:dyDescent="0.25">
      <c r="A336" s="72"/>
      <c r="B336" s="65"/>
      <c r="C336" s="69"/>
      <c r="D336" s="69"/>
      <c r="E336" s="69"/>
      <c r="F336" s="69"/>
      <c r="G336" s="69"/>
      <c r="H336" s="69"/>
      <c r="I336" s="65"/>
      <c r="J336" s="65"/>
      <c r="K336" s="65"/>
      <c r="L336" s="65"/>
    </row>
    <row r="337" spans="1:12" x14ac:dyDescent="0.25">
      <c r="A337" s="65"/>
      <c r="B337" s="65"/>
      <c r="C337" s="82" t="s">
        <v>8</v>
      </c>
      <c r="D337" s="81"/>
      <c r="E337" s="81"/>
      <c r="F337" s="81"/>
      <c r="G337" s="81"/>
      <c r="H337" s="81"/>
      <c r="I337" s="65"/>
      <c r="J337" s="65"/>
      <c r="K337" s="65"/>
      <c r="L337" s="65"/>
    </row>
    <row r="338" spans="1:12" x14ac:dyDescent="0.25">
      <c r="A338" s="69"/>
      <c r="B338" s="65"/>
      <c r="C338" s="83" t="s">
        <v>19</v>
      </c>
      <c r="D338" s="69"/>
      <c r="E338" s="72"/>
      <c r="F338" s="72"/>
      <c r="G338" s="72"/>
      <c r="H338" s="72"/>
      <c r="I338" s="65"/>
      <c r="J338" s="65"/>
      <c r="K338" s="65"/>
      <c r="L338" s="65"/>
    </row>
    <row r="339" spans="1:12" ht="51.75" x14ac:dyDescent="0.25">
      <c r="A339" s="78" t="s">
        <v>149</v>
      </c>
      <c r="B339" s="78" t="s">
        <v>13</v>
      </c>
      <c r="C339" s="78" t="s">
        <v>14</v>
      </c>
      <c r="D339" s="78" t="s">
        <v>150</v>
      </c>
      <c r="E339" s="78" t="s">
        <v>151</v>
      </c>
      <c r="F339" s="78" t="s">
        <v>152</v>
      </c>
      <c r="G339" s="78" t="s">
        <v>151</v>
      </c>
      <c r="H339" s="78" t="s">
        <v>153</v>
      </c>
      <c r="I339" s="65"/>
      <c r="J339" s="65"/>
      <c r="K339" s="65"/>
      <c r="L339" s="65"/>
    </row>
    <row r="340" spans="1:12" x14ac:dyDescent="0.25">
      <c r="A340" s="72">
        <v>1</v>
      </c>
      <c r="B340" s="72"/>
      <c r="C340" s="71" t="s">
        <v>22</v>
      </c>
      <c r="D340" s="69"/>
      <c r="E340" s="69"/>
      <c r="F340" s="69"/>
      <c r="G340" s="69"/>
      <c r="H340" s="69"/>
      <c r="I340" s="65"/>
      <c r="J340" s="65"/>
      <c r="K340" s="65"/>
      <c r="L340" s="65"/>
    </row>
    <row r="341" spans="1:12" x14ac:dyDescent="0.25">
      <c r="A341" s="72">
        <v>2</v>
      </c>
      <c r="B341" s="72">
        <v>301</v>
      </c>
      <c r="C341" s="92" t="s">
        <v>23</v>
      </c>
      <c r="D341" s="86">
        <v>2933</v>
      </c>
      <c r="E341" s="86">
        <v>0</v>
      </c>
      <c r="F341" s="86">
        <v>2933</v>
      </c>
      <c r="G341" s="74">
        <v>0</v>
      </c>
      <c r="H341" s="86">
        <v>2933</v>
      </c>
      <c r="I341" s="65"/>
      <c r="J341" s="65"/>
      <c r="K341" s="65"/>
      <c r="L341" s="65"/>
    </row>
    <row r="342" spans="1:12" x14ac:dyDescent="0.25">
      <c r="A342" s="72">
        <v>3</v>
      </c>
      <c r="B342" s="72">
        <v>302</v>
      </c>
      <c r="C342" s="93" t="s">
        <v>24</v>
      </c>
      <c r="D342" s="74">
        <v>0</v>
      </c>
      <c r="E342" s="74">
        <v>0</v>
      </c>
      <c r="F342" s="74">
        <v>0</v>
      </c>
      <c r="G342" s="74">
        <v>0</v>
      </c>
      <c r="H342" s="86">
        <v>0</v>
      </c>
      <c r="I342" s="65"/>
      <c r="J342" s="65"/>
      <c r="K342" s="65"/>
      <c r="L342" s="65"/>
    </row>
    <row r="343" spans="1:12" x14ac:dyDescent="0.25">
      <c r="A343" s="72">
        <v>4</v>
      </c>
      <c r="B343" s="72">
        <v>303</v>
      </c>
      <c r="C343" s="93" t="s">
        <v>25</v>
      </c>
      <c r="D343" s="74">
        <v>306586</v>
      </c>
      <c r="E343" s="74">
        <v>-11238</v>
      </c>
      <c r="F343" s="74">
        <v>295348</v>
      </c>
      <c r="G343" s="74">
        <v>0</v>
      </c>
      <c r="H343" s="86">
        <v>295348</v>
      </c>
      <c r="I343" s="65"/>
      <c r="J343" s="65"/>
      <c r="K343" s="65"/>
      <c r="L343" s="65"/>
    </row>
    <row r="344" spans="1:12" x14ac:dyDescent="0.25">
      <c r="A344" s="72">
        <v>5</v>
      </c>
      <c r="B344" s="72"/>
      <c r="C344" s="71" t="s">
        <v>26</v>
      </c>
      <c r="D344" s="74"/>
      <c r="E344" s="74"/>
      <c r="F344" s="74"/>
      <c r="G344" s="74"/>
      <c r="H344" s="74"/>
      <c r="I344" s="65"/>
      <c r="J344" s="65"/>
      <c r="K344" s="65"/>
      <c r="L344" s="65"/>
    </row>
    <row r="345" spans="1:12" x14ac:dyDescent="0.25">
      <c r="A345" s="72">
        <v>6</v>
      </c>
      <c r="B345" s="72">
        <v>310</v>
      </c>
      <c r="C345" s="93" t="s">
        <v>27</v>
      </c>
      <c r="D345" s="74">
        <v>0</v>
      </c>
      <c r="E345" s="74">
        <v>-57222</v>
      </c>
      <c r="F345" s="74">
        <v>-57222</v>
      </c>
      <c r="G345" s="74">
        <v>0</v>
      </c>
      <c r="H345" s="86">
        <v>-57222</v>
      </c>
      <c r="I345" s="65"/>
      <c r="J345" s="65"/>
      <c r="K345" s="65"/>
      <c r="L345" s="65"/>
    </row>
    <row r="346" spans="1:12" x14ac:dyDescent="0.25">
      <c r="A346" s="72">
        <v>7</v>
      </c>
      <c r="B346" s="72">
        <v>311</v>
      </c>
      <c r="C346" s="93" t="s">
        <v>28</v>
      </c>
      <c r="D346" s="74">
        <v>1893699</v>
      </c>
      <c r="E346" s="74">
        <v>-443751</v>
      </c>
      <c r="F346" s="74">
        <v>1449948</v>
      </c>
      <c r="G346" s="74">
        <v>226291</v>
      </c>
      <c r="H346" s="86">
        <v>1676239</v>
      </c>
      <c r="I346" s="65"/>
      <c r="J346" s="65"/>
      <c r="K346" s="65"/>
      <c r="L346" s="65"/>
    </row>
    <row r="347" spans="1:12" x14ac:dyDescent="0.25">
      <c r="A347" s="72">
        <v>8</v>
      </c>
      <c r="B347" s="72">
        <v>312</v>
      </c>
      <c r="C347" s="93" t="s">
        <v>29</v>
      </c>
      <c r="D347" s="74">
        <v>101622</v>
      </c>
      <c r="E347" s="74">
        <v>-952278</v>
      </c>
      <c r="F347" s="74">
        <v>-850656</v>
      </c>
      <c r="G347" s="74">
        <v>24955</v>
      </c>
      <c r="H347" s="86">
        <v>-825701</v>
      </c>
      <c r="I347" s="65"/>
      <c r="J347" s="65"/>
      <c r="K347" s="65"/>
      <c r="L347" s="65"/>
    </row>
    <row r="348" spans="1:12" x14ac:dyDescent="0.25">
      <c r="A348" s="72">
        <v>9</v>
      </c>
      <c r="B348" s="72">
        <v>313</v>
      </c>
      <c r="C348" s="93" t="s">
        <v>30</v>
      </c>
      <c r="D348" s="74">
        <v>2543113</v>
      </c>
      <c r="E348" s="74">
        <v>52959</v>
      </c>
      <c r="F348" s="74">
        <v>2596072</v>
      </c>
      <c r="G348" s="74">
        <v>265549</v>
      </c>
      <c r="H348" s="86">
        <v>2861621</v>
      </c>
      <c r="I348" s="65"/>
      <c r="J348" s="65"/>
      <c r="K348" s="65"/>
      <c r="L348" s="65"/>
    </row>
    <row r="349" spans="1:12" x14ac:dyDescent="0.25">
      <c r="A349" s="72">
        <v>10</v>
      </c>
      <c r="B349" s="72">
        <v>314</v>
      </c>
      <c r="C349" s="93" t="s">
        <v>31</v>
      </c>
      <c r="D349" s="74">
        <v>3224601</v>
      </c>
      <c r="E349" s="74">
        <v>37437</v>
      </c>
      <c r="F349" s="74">
        <v>3262038</v>
      </c>
      <c r="G349" s="74">
        <v>282632</v>
      </c>
      <c r="H349" s="86">
        <v>3544670</v>
      </c>
    </row>
    <row r="350" spans="1:12" x14ac:dyDescent="0.25">
      <c r="A350" s="72">
        <v>11</v>
      </c>
      <c r="B350" s="72">
        <v>315</v>
      </c>
      <c r="C350" s="93" t="s">
        <v>32</v>
      </c>
      <c r="D350" s="74">
        <v>597</v>
      </c>
      <c r="E350" s="74">
        <v>46</v>
      </c>
      <c r="F350" s="74">
        <v>643</v>
      </c>
      <c r="G350" s="74">
        <v>41</v>
      </c>
      <c r="H350" s="86">
        <v>684</v>
      </c>
    </row>
    <row r="351" spans="1:12" x14ac:dyDescent="0.25">
      <c r="A351" s="72">
        <v>12</v>
      </c>
      <c r="B351" s="72">
        <v>316</v>
      </c>
      <c r="C351" s="93" t="s">
        <v>33</v>
      </c>
      <c r="D351" s="74">
        <v>5799577</v>
      </c>
      <c r="E351" s="74">
        <v>240435</v>
      </c>
      <c r="F351" s="74">
        <v>6040012</v>
      </c>
      <c r="G351" s="74">
        <v>220398</v>
      </c>
      <c r="H351" s="86">
        <v>6260410</v>
      </c>
    </row>
    <row r="352" spans="1:12" x14ac:dyDescent="0.25">
      <c r="A352" s="72">
        <v>13</v>
      </c>
      <c r="B352" s="72">
        <v>317</v>
      </c>
      <c r="C352" s="94" t="s">
        <v>34</v>
      </c>
      <c r="D352" s="74">
        <v>67683</v>
      </c>
      <c r="E352" s="74">
        <v>20828</v>
      </c>
      <c r="F352" s="74">
        <v>88511</v>
      </c>
      <c r="G352" s="74">
        <v>19092</v>
      </c>
      <c r="H352" s="86">
        <v>107603</v>
      </c>
    </row>
    <row r="353" spans="1:8" x14ac:dyDescent="0.25">
      <c r="A353" s="72">
        <v>14</v>
      </c>
      <c r="B353" s="72"/>
      <c r="C353" s="71" t="s">
        <v>35</v>
      </c>
      <c r="D353" s="74"/>
      <c r="E353" s="74"/>
      <c r="F353" s="74"/>
      <c r="G353" s="74"/>
      <c r="H353" s="74"/>
    </row>
    <row r="354" spans="1:8" x14ac:dyDescent="0.25">
      <c r="A354" s="72">
        <v>15</v>
      </c>
      <c r="B354" s="72">
        <v>320</v>
      </c>
      <c r="C354" s="93" t="s">
        <v>36</v>
      </c>
      <c r="D354" s="74">
        <v>0</v>
      </c>
      <c r="E354" s="74">
        <v>0</v>
      </c>
      <c r="F354" s="74">
        <v>0</v>
      </c>
      <c r="G354" s="74">
        <v>0</v>
      </c>
      <c r="H354" s="86">
        <v>0</v>
      </c>
    </row>
    <row r="355" spans="1:8" x14ac:dyDescent="0.25">
      <c r="A355" s="72">
        <v>16</v>
      </c>
      <c r="B355" s="72">
        <v>321</v>
      </c>
      <c r="C355" s="93" t="s">
        <v>37</v>
      </c>
      <c r="D355" s="74">
        <v>5718172</v>
      </c>
      <c r="E355" s="74">
        <v>445995</v>
      </c>
      <c r="F355" s="74">
        <v>6164167</v>
      </c>
      <c r="G355" s="74">
        <v>592151</v>
      </c>
      <c r="H355" s="86">
        <v>6756318</v>
      </c>
    </row>
    <row r="356" spans="1:8" x14ac:dyDescent="0.25">
      <c r="A356" s="72">
        <v>17</v>
      </c>
      <c r="B356" s="72">
        <v>322</v>
      </c>
      <c r="C356" s="93" t="s">
        <v>38</v>
      </c>
      <c r="D356" s="74">
        <v>0</v>
      </c>
      <c r="E356" s="74">
        <v>0</v>
      </c>
      <c r="F356" s="74">
        <v>0</v>
      </c>
      <c r="G356" s="74">
        <v>0</v>
      </c>
      <c r="H356" s="86">
        <v>0</v>
      </c>
    </row>
    <row r="357" spans="1:8" x14ac:dyDescent="0.25">
      <c r="A357" s="72">
        <v>18</v>
      </c>
      <c r="B357" s="72">
        <v>323</v>
      </c>
      <c r="C357" s="93" t="s">
        <v>39</v>
      </c>
      <c r="D357" s="74">
        <v>662598</v>
      </c>
      <c r="E357" s="74">
        <v>-24485</v>
      </c>
      <c r="F357" s="74">
        <v>638113</v>
      </c>
      <c r="G357" s="74">
        <v>145192</v>
      </c>
      <c r="H357" s="86">
        <v>783305</v>
      </c>
    </row>
    <row r="358" spans="1:8" x14ac:dyDescent="0.25">
      <c r="A358" s="72">
        <v>19</v>
      </c>
      <c r="B358" s="72">
        <v>324</v>
      </c>
      <c r="C358" s="93" t="s">
        <v>40</v>
      </c>
      <c r="D358" s="74">
        <v>-23578</v>
      </c>
      <c r="E358" s="74">
        <v>-303372</v>
      </c>
      <c r="F358" s="74">
        <v>-326950</v>
      </c>
      <c r="G358" s="74">
        <v>46821</v>
      </c>
      <c r="H358" s="86">
        <v>-280129</v>
      </c>
    </row>
    <row r="359" spans="1:8" x14ac:dyDescent="0.25">
      <c r="A359" s="72">
        <v>20</v>
      </c>
      <c r="B359" s="72">
        <v>325</v>
      </c>
      <c r="C359" s="93" t="s">
        <v>41</v>
      </c>
      <c r="D359" s="74">
        <v>5507943</v>
      </c>
      <c r="E359" s="74">
        <v>357582</v>
      </c>
      <c r="F359" s="74">
        <v>5865525</v>
      </c>
      <c r="G359" s="74">
        <v>496554</v>
      </c>
      <c r="H359" s="86">
        <v>6362079</v>
      </c>
    </row>
    <row r="360" spans="1:8" x14ac:dyDescent="0.25">
      <c r="A360" s="72">
        <v>21</v>
      </c>
      <c r="B360" s="72">
        <v>326</v>
      </c>
      <c r="C360" s="93" t="s">
        <v>42</v>
      </c>
      <c r="D360" s="74">
        <v>146845</v>
      </c>
      <c r="E360" s="74">
        <v>9058</v>
      </c>
      <c r="F360" s="74">
        <v>155903</v>
      </c>
      <c r="G360" s="74">
        <v>8304</v>
      </c>
      <c r="H360" s="86">
        <v>164207</v>
      </c>
    </row>
    <row r="361" spans="1:8" x14ac:dyDescent="0.25">
      <c r="A361" s="72">
        <v>22</v>
      </c>
      <c r="B361" s="72">
        <v>327</v>
      </c>
      <c r="C361" s="93" t="s">
        <v>43</v>
      </c>
      <c r="D361" s="74">
        <v>40731</v>
      </c>
      <c r="E361" s="74">
        <v>6589</v>
      </c>
      <c r="F361" s="74">
        <v>47320</v>
      </c>
      <c r="G361" s="74">
        <v>6041</v>
      </c>
      <c r="H361" s="86">
        <v>53361</v>
      </c>
    </row>
    <row r="362" spans="1:8" x14ac:dyDescent="0.25">
      <c r="A362" s="72">
        <v>23</v>
      </c>
      <c r="B362" s="72">
        <v>328</v>
      </c>
      <c r="C362" s="93" t="s">
        <v>44</v>
      </c>
      <c r="D362" s="74">
        <v>-600784</v>
      </c>
      <c r="E362" s="74">
        <v>70316</v>
      </c>
      <c r="F362" s="74">
        <v>-530468</v>
      </c>
      <c r="G362" s="74">
        <v>82489</v>
      </c>
      <c r="H362" s="86">
        <v>-447979</v>
      </c>
    </row>
    <row r="363" spans="1:8" x14ac:dyDescent="0.25">
      <c r="A363" s="72">
        <v>24</v>
      </c>
      <c r="B363" s="72"/>
      <c r="C363" s="71" t="s">
        <v>45</v>
      </c>
      <c r="D363" s="74"/>
      <c r="E363" s="74"/>
      <c r="F363" s="74"/>
      <c r="G363" s="74"/>
      <c r="H363" s="74"/>
    </row>
    <row r="364" spans="1:8" x14ac:dyDescent="0.25">
      <c r="A364" s="72">
        <v>25</v>
      </c>
      <c r="B364" s="72">
        <v>330</v>
      </c>
      <c r="C364" s="93" t="s">
        <v>46</v>
      </c>
      <c r="D364" s="74">
        <v>0</v>
      </c>
      <c r="E364" s="74">
        <v>0</v>
      </c>
      <c r="F364" s="74">
        <v>0</v>
      </c>
      <c r="G364" s="74">
        <v>0</v>
      </c>
      <c r="H364" s="86">
        <v>0</v>
      </c>
    </row>
    <row r="365" spans="1:8" x14ac:dyDescent="0.25">
      <c r="A365" s="72">
        <v>26</v>
      </c>
      <c r="B365" s="72">
        <v>331</v>
      </c>
      <c r="C365" s="93" t="s">
        <v>47</v>
      </c>
      <c r="D365" s="74">
        <v>20074944</v>
      </c>
      <c r="E365" s="74">
        <v>1373922</v>
      </c>
      <c r="F365" s="74">
        <v>21448866</v>
      </c>
      <c r="G365" s="74">
        <v>1668485</v>
      </c>
      <c r="H365" s="86">
        <v>23117351</v>
      </c>
    </row>
    <row r="366" spans="1:8" x14ac:dyDescent="0.25">
      <c r="A366" s="72">
        <v>27</v>
      </c>
      <c r="B366" s="72">
        <v>332</v>
      </c>
      <c r="C366" s="93" t="s">
        <v>48</v>
      </c>
      <c r="D366" s="74">
        <v>23282828</v>
      </c>
      <c r="E366" s="74">
        <v>586069</v>
      </c>
      <c r="F366" s="74">
        <v>23868897</v>
      </c>
      <c r="G366" s="74">
        <v>-2757373</v>
      </c>
      <c r="H366" s="86">
        <v>21111524</v>
      </c>
    </row>
    <row r="367" spans="1:8" x14ac:dyDescent="0.25">
      <c r="A367" s="72">
        <v>28</v>
      </c>
      <c r="B367" s="72">
        <v>333</v>
      </c>
      <c r="C367" s="93" t="s">
        <v>49</v>
      </c>
      <c r="D367" s="74">
        <v>787458</v>
      </c>
      <c r="E367" s="74">
        <v>49058</v>
      </c>
      <c r="F367" s="74">
        <v>836516</v>
      </c>
      <c r="G367" s="74">
        <v>44970</v>
      </c>
      <c r="H367" s="86">
        <v>881486</v>
      </c>
    </row>
    <row r="368" spans="1:8" x14ac:dyDescent="0.25">
      <c r="A368" s="72">
        <v>29</v>
      </c>
      <c r="B368" s="72"/>
      <c r="C368" s="71" t="s">
        <v>50</v>
      </c>
      <c r="D368" s="74"/>
      <c r="E368" s="74"/>
      <c r="F368" s="74"/>
      <c r="G368" s="74"/>
      <c r="H368" s="74"/>
    </row>
    <row r="369" spans="1:8" x14ac:dyDescent="0.25">
      <c r="A369" s="72">
        <v>30</v>
      </c>
      <c r="B369" s="72">
        <v>340</v>
      </c>
      <c r="C369" s="69" t="s">
        <v>51</v>
      </c>
      <c r="D369" s="74">
        <v>0</v>
      </c>
      <c r="E369" s="74">
        <v>0</v>
      </c>
      <c r="F369" s="74">
        <v>0</v>
      </c>
      <c r="G369" s="74">
        <v>0</v>
      </c>
      <c r="H369" s="86">
        <v>0</v>
      </c>
    </row>
    <row r="370" spans="1:8" x14ac:dyDescent="0.25">
      <c r="A370" s="72">
        <v>31</v>
      </c>
      <c r="B370" s="72">
        <v>341</v>
      </c>
      <c r="C370" s="69" t="s">
        <v>52</v>
      </c>
      <c r="D370" s="74">
        <v>2092846</v>
      </c>
      <c r="E370" s="74">
        <v>145513</v>
      </c>
      <c r="F370" s="74">
        <v>2238359</v>
      </c>
      <c r="G370" s="74">
        <v>133388</v>
      </c>
      <c r="H370" s="86">
        <v>2371747</v>
      </c>
    </row>
    <row r="371" spans="1:8" x14ac:dyDescent="0.25">
      <c r="A371" s="72">
        <v>32</v>
      </c>
      <c r="B371" s="72">
        <v>342</v>
      </c>
      <c r="C371" s="69" t="s">
        <v>53</v>
      </c>
      <c r="D371" s="74">
        <v>10712102</v>
      </c>
      <c r="E371" s="74">
        <v>682962</v>
      </c>
      <c r="F371" s="74">
        <v>11395064</v>
      </c>
      <c r="G371" s="74">
        <v>574364</v>
      </c>
      <c r="H371" s="86">
        <v>11969428</v>
      </c>
    </row>
    <row r="372" spans="1:8" x14ac:dyDescent="0.25">
      <c r="A372" s="72">
        <v>33</v>
      </c>
      <c r="B372" s="72">
        <v>342.98</v>
      </c>
      <c r="C372" s="69" t="s">
        <v>54</v>
      </c>
      <c r="D372" s="74">
        <v>0</v>
      </c>
      <c r="E372" s="74">
        <v>0</v>
      </c>
      <c r="F372" s="74">
        <v>0</v>
      </c>
      <c r="G372" s="74">
        <v>0</v>
      </c>
      <c r="H372" s="86">
        <v>0</v>
      </c>
    </row>
    <row r="373" spans="1:8" x14ac:dyDescent="0.25">
      <c r="A373" s="72">
        <v>34</v>
      </c>
      <c r="B373" s="72">
        <v>343</v>
      </c>
      <c r="C373" s="69" t="s">
        <v>55</v>
      </c>
      <c r="D373" s="74">
        <v>57670061</v>
      </c>
      <c r="E373" s="74">
        <v>-1142001</v>
      </c>
      <c r="F373" s="74">
        <v>56528060</v>
      </c>
      <c r="G373" s="74">
        <v>777528</v>
      </c>
      <c r="H373" s="86">
        <v>57305588</v>
      </c>
    </row>
    <row r="374" spans="1:8" x14ac:dyDescent="0.25">
      <c r="A374" s="72">
        <v>35</v>
      </c>
      <c r="B374" s="72">
        <v>344</v>
      </c>
      <c r="C374" s="92" t="s">
        <v>56</v>
      </c>
      <c r="D374" s="74">
        <v>222917</v>
      </c>
      <c r="E374" s="74">
        <v>10774</v>
      </c>
      <c r="F374" s="74">
        <v>233691</v>
      </c>
      <c r="G374" s="74">
        <v>9877</v>
      </c>
      <c r="H374" s="86">
        <v>243568</v>
      </c>
    </row>
    <row r="375" spans="1:8" x14ac:dyDescent="0.25">
      <c r="A375" s="72">
        <v>36</v>
      </c>
      <c r="B375" s="72">
        <v>345</v>
      </c>
      <c r="C375" s="93" t="s">
        <v>57</v>
      </c>
      <c r="D375" s="74">
        <v>14154669</v>
      </c>
      <c r="E375" s="74">
        <v>587717</v>
      </c>
      <c r="F375" s="74">
        <v>14742386</v>
      </c>
      <c r="G375" s="74">
        <v>980857</v>
      </c>
      <c r="H375" s="86">
        <v>15723243</v>
      </c>
    </row>
    <row r="376" spans="1:8" x14ac:dyDescent="0.25">
      <c r="A376" s="72">
        <v>37</v>
      </c>
      <c r="B376" s="72">
        <v>346</v>
      </c>
      <c r="C376" s="93" t="s">
        <v>58</v>
      </c>
      <c r="D376" s="74">
        <v>-7783651</v>
      </c>
      <c r="E376" s="74">
        <v>488428</v>
      </c>
      <c r="F376" s="74">
        <v>-7295223</v>
      </c>
      <c r="G376" s="74">
        <v>148836</v>
      </c>
      <c r="H376" s="86">
        <v>-7146387</v>
      </c>
    </row>
    <row r="377" spans="1:8" x14ac:dyDescent="0.25">
      <c r="A377" s="72">
        <v>38</v>
      </c>
      <c r="B377" s="72">
        <v>347</v>
      </c>
      <c r="C377" s="93" t="s">
        <v>59</v>
      </c>
      <c r="D377" s="74">
        <v>6175170</v>
      </c>
      <c r="E377" s="74">
        <v>628749</v>
      </c>
      <c r="F377" s="74">
        <v>6803919</v>
      </c>
      <c r="G377" s="74">
        <v>576352</v>
      </c>
      <c r="H377" s="86">
        <v>7380271</v>
      </c>
    </row>
    <row r="378" spans="1:8" x14ac:dyDescent="0.25">
      <c r="A378" s="72">
        <v>39</v>
      </c>
      <c r="B378" s="72">
        <v>348</v>
      </c>
      <c r="C378" s="93" t="s">
        <v>60</v>
      </c>
      <c r="D378" s="74">
        <v>3553604</v>
      </c>
      <c r="E378" s="74">
        <v>474314</v>
      </c>
      <c r="F378" s="74">
        <v>4027918</v>
      </c>
      <c r="G378" s="74">
        <v>404166</v>
      </c>
      <c r="H378" s="86">
        <v>4432084</v>
      </c>
    </row>
    <row r="379" spans="1:8" x14ac:dyDescent="0.25">
      <c r="A379" s="72">
        <v>40</v>
      </c>
      <c r="B379" s="72">
        <v>349</v>
      </c>
      <c r="C379" s="93" t="s">
        <v>61</v>
      </c>
      <c r="D379" s="74">
        <v>19921</v>
      </c>
      <c r="E379" s="74">
        <v>2465</v>
      </c>
      <c r="F379" s="74">
        <v>22386</v>
      </c>
      <c r="G379" s="74">
        <v>2259</v>
      </c>
      <c r="H379" s="86">
        <v>24645</v>
      </c>
    </row>
    <row r="380" spans="1:8" x14ac:dyDescent="0.25">
      <c r="A380" s="72">
        <v>41</v>
      </c>
      <c r="B380" s="72"/>
      <c r="C380" s="71" t="s">
        <v>79</v>
      </c>
      <c r="D380" s="74"/>
      <c r="E380" s="74"/>
      <c r="F380" s="74"/>
      <c r="G380" s="74"/>
      <c r="H380" s="74"/>
    </row>
    <row r="381" spans="1:8" x14ac:dyDescent="0.25">
      <c r="A381" s="72">
        <v>42</v>
      </c>
      <c r="B381" s="72">
        <v>389</v>
      </c>
      <c r="C381" s="93" t="s">
        <v>80</v>
      </c>
      <c r="D381" s="74">
        <v>-1599</v>
      </c>
      <c r="E381" s="74">
        <v>0</v>
      </c>
      <c r="F381" s="74">
        <v>-1599</v>
      </c>
      <c r="G381" s="74">
        <v>0</v>
      </c>
      <c r="H381" s="86">
        <v>-1599</v>
      </c>
    </row>
    <row r="382" spans="1:8" x14ac:dyDescent="0.25">
      <c r="A382" s="72">
        <v>43</v>
      </c>
      <c r="B382" s="72">
        <v>390</v>
      </c>
      <c r="C382" s="92" t="s">
        <v>81</v>
      </c>
      <c r="D382" s="74">
        <v>2735918</v>
      </c>
      <c r="E382" s="74">
        <v>1154</v>
      </c>
      <c r="F382" s="74">
        <v>2737072</v>
      </c>
      <c r="G382" s="74">
        <v>625744</v>
      </c>
      <c r="H382" s="86">
        <v>3362816</v>
      </c>
    </row>
    <row r="383" spans="1:8" x14ac:dyDescent="0.25">
      <c r="A383" s="72">
        <v>44</v>
      </c>
      <c r="B383" s="72">
        <v>390.1</v>
      </c>
      <c r="C383" s="93" t="s">
        <v>82</v>
      </c>
      <c r="D383" s="74">
        <v>684899</v>
      </c>
      <c r="E383" s="74">
        <v>65629</v>
      </c>
      <c r="F383" s="74">
        <v>750528</v>
      </c>
      <c r="G383" s="74">
        <v>50353</v>
      </c>
      <c r="H383" s="86">
        <v>800881</v>
      </c>
    </row>
    <row r="384" spans="1:8" x14ac:dyDescent="0.25">
      <c r="A384" s="72">
        <v>45</v>
      </c>
      <c r="B384" s="72">
        <v>390.2</v>
      </c>
      <c r="C384" s="93" t="s">
        <v>83</v>
      </c>
      <c r="D384" s="74">
        <v>0</v>
      </c>
      <c r="E384" s="74">
        <v>0</v>
      </c>
      <c r="F384" s="74">
        <v>0</v>
      </c>
      <c r="G384" s="74">
        <v>0</v>
      </c>
      <c r="H384" s="86">
        <v>0</v>
      </c>
    </row>
    <row r="385" spans="1:8" x14ac:dyDescent="0.25">
      <c r="A385" s="72">
        <v>46</v>
      </c>
      <c r="B385" s="72">
        <v>390.3</v>
      </c>
      <c r="C385" s="93" t="s">
        <v>84</v>
      </c>
      <c r="D385" s="74">
        <v>1294867</v>
      </c>
      <c r="E385" s="74">
        <v>98899</v>
      </c>
      <c r="F385" s="74">
        <v>1393766</v>
      </c>
      <c r="G385" s="74">
        <v>90658</v>
      </c>
      <c r="H385" s="86">
        <v>1484424</v>
      </c>
    </row>
    <row r="386" spans="1:8" x14ac:dyDescent="0.25">
      <c r="A386" s="72">
        <v>47</v>
      </c>
      <c r="B386" s="72">
        <v>390.9</v>
      </c>
      <c r="C386" s="93" t="s">
        <v>85</v>
      </c>
      <c r="D386" s="74">
        <v>4027</v>
      </c>
      <c r="E386" s="74">
        <v>341</v>
      </c>
      <c r="F386" s="74">
        <v>4368</v>
      </c>
      <c r="G386" s="74">
        <v>313</v>
      </c>
      <c r="H386" s="86">
        <v>4681</v>
      </c>
    </row>
    <row r="387" spans="1:8" x14ac:dyDescent="0.25">
      <c r="A387" s="72">
        <v>48</v>
      </c>
      <c r="B387" s="72">
        <v>391</v>
      </c>
      <c r="C387" s="93" t="s">
        <v>86</v>
      </c>
      <c r="D387" s="74">
        <v>535334</v>
      </c>
      <c r="E387" s="74">
        <v>32824</v>
      </c>
      <c r="F387" s="74">
        <v>568158</v>
      </c>
      <c r="G387" s="74">
        <v>30089</v>
      </c>
      <c r="H387" s="86">
        <v>598247</v>
      </c>
    </row>
    <row r="388" spans="1:8" x14ac:dyDescent="0.25">
      <c r="A388" s="72">
        <v>49</v>
      </c>
      <c r="B388" s="72">
        <v>391.1</v>
      </c>
      <c r="C388" s="93" t="s">
        <v>87</v>
      </c>
      <c r="D388" s="74">
        <v>428972</v>
      </c>
      <c r="E388" s="74">
        <v>466402</v>
      </c>
      <c r="F388" s="74">
        <v>895374</v>
      </c>
      <c r="G388" s="74">
        <v>427535</v>
      </c>
      <c r="H388" s="86">
        <v>1322909</v>
      </c>
    </row>
    <row r="389" spans="1:8" x14ac:dyDescent="0.25">
      <c r="A389" s="72">
        <v>50</v>
      </c>
      <c r="B389" s="72">
        <v>391.2</v>
      </c>
      <c r="C389" s="93" t="s">
        <v>88</v>
      </c>
      <c r="D389" s="74">
        <v>0</v>
      </c>
      <c r="E389" s="74">
        <v>0</v>
      </c>
      <c r="F389" s="74">
        <v>0</v>
      </c>
      <c r="G389" s="74">
        <v>0</v>
      </c>
      <c r="H389" s="86">
        <v>0</v>
      </c>
    </row>
    <row r="390" spans="1:8" x14ac:dyDescent="0.25">
      <c r="A390" s="72">
        <v>51</v>
      </c>
      <c r="B390" s="72">
        <v>391.25</v>
      </c>
      <c r="C390" s="93" t="s">
        <v>89</v>
      </c>
      <c r="D390" s="74">
        <v>139206</v>
      </c>
      <c r="E390" s="74">
        <v>11561</v>
      </c>
      <c r="F390" s="74">
        <v>150767</v>
      </c>
      <c r="G390" s="74">
        <v>10598</v>
      </c>
      <c r="H390" s="86">
        <v>161365</v>
      </c>
    </row>
    <row r="391" spans="1:8" x14ac:dyDescent="0.25">
      <c r="A391" s="72">
        <v>52</v>
      </c>
      <c r="B391" s="72">
        <v>391.26</v>
      </c>
      <c r="C391" s="93" t="s">
        <v>90</v>
      </c>
      <c r="D391" s="74">
        <v>0</v>
      </c>
      <c r="E391" s="74">
        <v>0</v>
      </c>
      <c r="F391" s="74">
        <v>0</v>
      </c>
      <c r="G391" s="74">
        <v>0</v>
      </c>
      <c r="H391" s="86">
        <v>0</v>
      </c>
    </row>
    <row r="392" spans="1:8" x14ac:dyDescent="0.25">
      <c r="A392" s="72">
        <v>53</v>
      </c>
      <c r="B392" s="72">
        <v>391.3</v>
      </c>
      <c r="C392" s="93" t="s">
        <v>91</v>
      </c>
      <c r="D392" s="74">
        <v>-10675</v>
      </c>
      <c r="E392" s="74">
        <v>2862</v>
      </c>
      <c r="F392" s="74">
        <v>-7813</v>
      </c>
      <c r="G392" s="74">
        <v>2624</v>
      </c>
      <c r="H392" s="86">
        <v>-5189</v>
      </c>
    </row>
    <row r="393" spans="1:8" x14ac:dyDescent="0.25">
      <c r="A393" s="72">
        <v>54</v>
      </c>
      <c r="B393" s="72">
        <v>391.4</v>
      </c>
      <c r="C393" s="93" t="s">
        <v>92</v>
      </c>
      <c r="D393" s="74">
        <v>0</v>
      </c>
      <c r="E393" s="74">
        <v>0</v>
      </c>
      <c r="F393" s="74">
        <v>0</v>
      </c>
      <c r="G393" s="74">
        <v>0</v>
      </c>
      <c r="H393" s="86">
        <v>0</v>
      </c>
    </row>
    <row r="394" spans="1:8" x14ac:dyDescent="0.25">
      <c r="A394" s="72">
        <v>55</v>
      </c>
      <c r="B394" s="72">
        <v>392</v>
      </c>
      <c r="C394" s="93" t="s">
        <v>93</v>
      </c>
      <c r="D394" s="74">
        <v>0</v>
      </c>
      <c r="E394" s="74">
        <v>0</v>
      </c>
      <c r="F394" s="74">
        <v>0</v>
      </c>
      <c r="G394" s="74">
        <v>0</v>
      </c>
      <c r="H394" s="86">
        <v>0</v>
      </c>
    </row>
    <row r="395" spans="1:8" x14ac:dyDescent="0.25">
      <c r="A395" s="72">
        <v>56</v>
      </c>
      <c r="B395" s="72">
        <v>392.1</v>
      </c>
      <c r="C395" s="93" t="s">
        <v>94</v>
      </c>
      <c r="D395" s="74">
        <v>2269867</v>
      </c>
      <c r="E395" s="74">
        <v>654597</v>
      </c>
      <c r="F395" s="74">
        <v>2924464</v>
      </c>
      <c r="G395" s="74">
        <v>600047</v>
      </c>
      <c r="H395" s="86">
        <v>3524511</v>
      </c>
    </row>
    <row r="396" spans="1:8" x14ac:dyDescent="0.25">
      <c r="A396" s="72">
        <v>57</v>
      </c>
      <c r="B396" s="72">
        <v>392.2</v>
      </c>
      <c r="C396" s="93" t="s">
        <v>95</v>
      </c>
      <c r="D396" s="74">
        <v>423010</v>
      </c>
      <c r="E396" s="74">
        <v>0</v>
      </c>
      <c r="F396" s="74">
        <v>423010</v>
      </c>
      <c r="G396" s="74">
        <v>0</v>
      </c>
      <c r="H396" s="86">
        <v>423010</v>
      </c>
    </row>
    <row r="397" spans="1:8" x14ac:dyDescent="0.25">
      <c r="A397" s="72">
        <v>58</v>
      </c>
      <c r="B397" s="72">
        <v>392.3</v>
      </c>
      <c r="C397" s="93" t="s">
        <v>96</v>
      </c>
      <c r="D397" s="74">
        <v>209767</v>
      </c>
      <c r="E397" s="74">
        <v>0</v>
      </c>
      <c r="F397" s="74">
        <v>209767</v>
      </c>
      <c r="G397" s="74">
        <v>0</v>
      </c>
      <c r="H397" s="86">
        <v>209767</v>
      </c>
    </row>
    <row r="398" spans="1:8" x14ac:dyDescent="0.25">
      <c r="A398" s="72">
        <v>59</v>
      </c>
      <c r="B398" s="72">
        <v>392.4</v>
      </c>
      <c r="C398" s="93" t="s">
        <v>97</v>
      </c>
      <c r="D398" s="74">
        <v>1913042</v>
      </c>
      <c r="E398" s="74">
        <v>291837</v>
      </c>
      <c r="F398" s="74">
        <v>2204879</v>
      </c>
      <c r="G398" s="74">
        <v>267518</v>
      </c>
      <c r="H398" s="86">
        <v>2472397</v>
      </c>
    </row>
    <row r="399" spans="1:8" x14ac:dyDescent="0.25">
      <c r="A399" s="72">
        <v>60</v>
      </c>
      <c r="B399" s="72">
        <v>393</v>
      </c>
      <c r="C399" s="93" t="s">
        <v>98</v>
      </c>
      <c r="D399" s="74">
        <v>116373</v>
      </c>
      <c r="E399" s="74">
        <v>7438</v>
      </c>
      <c r="F399" s="74">
        <v>123811</v>
      </c>
      <c r="G399" s="74">
        <v>6818</v>
      </c>
      <c r="H399" s="86">
        <v>130629</v>
      </c>
    </row>
    <row r="400" spans="1:8" x14ac:dyDescent="0.25">
      <c r="A400" s="72">
        <v>61</v>
      </c>
      <c r="B400" s="72">
        <v>394</v>
      </c>
      <c r="C400" s="93" t="s">
        <v>99</v>
      </c>
      <c r="D400" s="74">
        <v>1611879</v>
      </c>
      <c r="E400" s="74">
        <v>104978</v>
      </c>
      <c r="F400" s="74">
        <v>1716857</v>
      </c>
      <c r="G400" s="74">
        <v>139038</v>
      </c>
      <c r="H400" s="86">
        <v>1855895</v>
      </c>
    </row>
    <row r="401" spans="1:10" x14ac:dyDescent="0.25">
      <c r="A401" s="72">
        <v>62</v>
      </c>
      <c r="B401" s="72">
        <v>395</v>
      </c>
      <c r="C401" s="93" t="s">
        <v>100</v>
      </c>
      <c r="D401" s="74">
        <v>417004</v>
      </c>
      <c r="E401" s="74">
        <v>40024</v>
      </c>
      <c r="F401" s="74">
        <v>457028</v>
      </c>
      <c r="G401" s="74">
        <v>36688</v>
      </c>
      <c r="H401" s="86">
        <v>493716</v>
      </c>
    </row>
    <row r="402" spans="1:10" x14ac:dyDescent="0.25">
      <c r="A402" s="72">
        <v>63</v>
      </c>
      <c r="B402" s="72">
        <v>396</v>
      </c>
      <c r="C402" s="93" t="s">
        <v>101</v>
      </c>
      <c r="D402" s="74">
        <v>1018481</v>
      </c>
      <c r="E402" s="74">
        <v>34433</v>
      </c>
      <c r="F402" s="74">
        <v>1052914</v>
      </c>
      <c r="G402" s="74">
        <v>56992</v>
      </c>
      <c r="H402" s="86">
        <v>1109906</v>
      </c>
    </row>
    <row r="403" spans="1:10" x14ac:dyDescent="0.25">
      <c r="A403" s="72">
        <v>64</v>
      </c>
      <c r="B403" s="72">
        <v>397</v>
      </c>
      <c r="C403" s="93" t="s">
        <v>102</v>
      </c>
      <c r="D403" s="74">
        <v>0</v>
      </c>
      <c r="E403" s="74">
        <v>0</v>
      </c>
      <c r="F403" s="74">
        <v>0</v>
      </c>
      <c r="G403" s="74">
        <v>0</v>
      </c>
      <c r="H403" s="86">
        <v>0</v>
      </c>
    </row>
    <row r="404" spans="1:10" x14ac:dyDescent="0.25">
      <c r="A404" s="72">
        <v>65</v>
      </c>
      <c r="B404" s="72">
        <v>397.1</v>
      </c>
      <c r="C404" s="93" t="s">
        <v>103</v>
      </c>
      <c r="D404" s="74">
        <v>1329213</v>
      </c>
      <c r="E404" s="74">
        <v>499207</v>
      </c>
      <c r="F404" s="74">
        <v>1828420</v>
      </c>
      <c r="G404" s="74">
        <v>457607</v>
      </c>
      <c r="H404" s="86">
        <v>2286027</v>
      </c>
    </row>
    <row r="405" spans="1:10" x14ac:dyDescent="0.25">
      <c r="A405" s="72">
        <v>66</v>
      </c>
      <c r="B405" s="72">
        <v>397.2</v>
      </c>
      <c r="C405" s="93" t="s">
        <v>104</v>
      </c>
      <c r="D405" s="74">
        <v>54841</v>
      </c>
      <c r="E405" s="74">
        <v>1175</v>
      </c>
      <c r="F405" s="74">
        <v>56016</v>
      </c>
      <c r="G405" s="74">
        <v>1078</v>
      </c>
      <c r="H405" s="86">
        <v>57094</v>
      </c>
    </row>
    <row r="406" spans="1:10" x14ac:dyDescent="0.25">
      <c r="A406" s="72">
        <v>67</v>
      </c>
      <c r="B406" s="72">
        <v>398</v>
      </c>
      <c r="C406" s="93" t="s">
        <v>105</v>
      </c>
      <c r="D406" s="74">
        <v>461296</v>
      </c>
      <c r="E406" s="74">
        <v>158853</v>
      </c>
      <c r="F406" s="74">
        <v>620149</v>
      </c>
      <c r="G406" s="74">
        <v>148166</v>
      </c>
      <c r="H406" s="86">
        <v>768315</v>
      </c>
    </row>
    <row r="407" spans="1:10" x14ac:dyDescent="0.25">
      <c r="A407" s="72">
        <v>68</v>
      </c>
      <c r="B407" s="72">
        <v>399</v>
      </c>
      <c r="C407" s="93" t="s">
        <v>106</v>
      </c>
      <c r="D407" s="74">
        <v>-303397</v>
      </c>
      <c r="E407" s="74">
        <v>11123</v>
      </c>
      <c r="F407" s="74">
        <v>-292274</v>
      </c>
      <c r="G407" s="74">
        <v>10197</v>
      </c>
      <c r="H407" s="86">
        <v>-282077</v>
      </c>
    </row>
    <row r="408" spans="1:10" x14ac:dyDescent="0.25">
      <c r="A408" s="72">
        <v>69</v>
      </c>
      <c r="B408" s="72">
        <v>102.1</v>
      </c>
      <c r="C408" s="93" t="s">
        <v>109</v>
      </c>
      <c r="D408" s="74">
        <v>-108261</v>
      </c>
      <c r="E408" s="74">
        <v>-435444</v>
      </c>
      <c r="F408" s="74">
        <v>-543705</v>
      </c>
      <c r="G408" s="74">
        <v>-399156</v>
      </c>
      <c r="H408" s="86">
        <v>-942861</v>
      </c>
    </row>
    <row r="409" spans="1:10" x14ac:dyDescent="0.25">
      <c r="A409" s="72">
        <v>70</v>
      </c>
      <c r="B409" s="72"/>
      <c r="C409" s="93"/>
      <c r="D409" s="74"/>
      <c r="E409" s="74"/>
      <c r="F409" s="74"/>
      <c r="G409" s="74"/>
      <c r="H409" s="74"/>
    </row>
    <row r="410" spans="1:10" x14ac:dyDescent="0.25">
      <c r="A410" s="72">
        <v>71</v>
      </c>
      <c r="B410" s="72"/>
      <c r="C410" s="69" t="s">
        <v>156</v>
      </c>
      <c r="D410" s="85">
        <v>171579271</v>
      </c>
      <c r="E410" s="85">
        <v>5384762</v>
      </c>
      <c r="F410" s="85">
        <v>176964033</v>
      </c>
      <c r="G410" s="85">
        <v>7543126</v>
      </c>
      <c r="H410" s="85">
        <v>184507159</v>
      </c>
    </row>
    <row r="411" spans="1:10" x14ac:dyDescent="0.25">
      <c r="A411" s="72">
        <v>72</v>
      </c>
      <c r="B411" s="65"/>
      <c r="C411" s="73"/>
      <c r="D411" s="74"/>
      <c r="E411" s="74"/>
      <c r="F411" s="74"/>
      <c r="G411" s="74"/>
      <c r="H411" s="74"/>
    </row>
    <row r="412" spans="1:10" x14ac:dyDescent="0.25">
      <c r="A412" s="72">
        <v>73</v>
      </c>
      <c r="B412" s="72">
        <v>1701</v>
      </c>
      <c r="C412" s="73" t="s">
        <v>157</v>
      </c>
      <c r="D412" s="74">
        <v>13417791</v>
      </c>
      <c r="E412" s="74">
        <v>1022264</v>
      </c>
      <c r="F412" s="74">
        <v>14440055</v>
      </c>
      <c r="G412" s="74">
        <v>1068817</v>
      </c>
      <c r="H412" s="86">
        <v>15508872</v>
      </c>
    </row>
    <row r="413" spans="1:10" x14ac:dyDescent="0.25">
      <c r="A413" s="72">
        <v>74</v>
      </c>
      <c r="B413" s="65"/>
      <c r="C413" s="69"/>
      <c r="D413" s="74"/>
      <c r="E413" s="74"/>
      <c r="F413" s="74"/>
      <c r="G413" s="74"/>
      <c r="H413" s="74"/>
      <c r="I413" s="65"/>
      <c r="J413" s="65"/>
    </row>
    <row r="414" spans="1:10" ht="15.75" thickBot="1" x14ac:dyDescent="0.3">
      <c r="A414" s="72">
        <v>75</v>
      </c>
      <c r="B414" s="65"/>
      <c r="C414" s="79" t="s">
        <v>161</v>
      </c>
      <c r="D414" s="87">
        <v>184997062</v>
      </c>
      <c r="E414" s="87">
        <v>6407026</v>
      </c>
      <c r="F414" s="87">
        <v>191404088</v>
      </c>
      <c r="G414" s="87">
        <v>8611943</v>
      </c>
      <c r="H414" s="87">
        <v>200016031</v>
      </c>
      <c r="I414" s="65"/>
      <c r="J414" s="72" t="s">
        <v>19</v>
      </c>
    </row>
    <row r="415" spans="1:10" ht="15.75" thickTop="1" x14ac:dyDescent="0.25">
      <c r="A415" s="72"/>
      <c r="B415" s="65"/>
      <c r="C415" s="69"/>
      <c r="D415" s="65"/>
      <c r="E415" s="65"/>
      <c r="F415" s="65"/>
      <c r="G415" s="65"/>
      <c r="H415" s="65"/>
      <c r="I415" s="65"/>
      <c r="J415" s="65"/>
    </row>
    <row r="416" spans="1:10" x14ac:dyDescent="0.25">
      <c r="A416" s="72"/>
      <c r="B416" s="65"/>
      <c r="C416" s="69"/>
      <c r="D416" s="65"/>
      <c r="E416" s="65"/>
      <c r="F416" s="65"/>
      <c r="G416" s="65"/>
      <c r="H416" s="65"/>
      <c r="I416" s="65"/>
      <c r="J416" s="65"/>
    </row>
    <row r="417" spans="1:10" x14ac:dyDescent="0.25">
      <c r="A417" s="65"/>
      <c r="B417" s="65"/>
      <c r="C417" s="82" t="s">
        <v>9</v>
      </c>
      <c r="D417" s="81"/>
      <c r="E417" s="81"/>
      <c r="F417" s="81"/>
      <c r="G417" s="81"/>
      <c r="H417" s="81"/>
      <c r="I417" s="65"/>
      <c r="J417" s="65"/>
    </row>
    <row r="418" spans="1:10" x14ac:dyDescent="0.25">
      <c r="A418" s="69"/>
      <c r="B418" s="65"/>
      <c r="C418" s="83" t="s">
        <v>20</v>
      </c>
      <c r="D418" s="69"/>
      <c r="E418" s="72"/>
      <c r="F418" s="72"/>
      <c r="G418" s="72"/>
      <c r="H418" s="72"/>
      <c r="I418" s="65"/>
      <c r="J418" s="65"/>
    </row>
    <row r="419" spans="1:10" ht="51.75" x14ac:dyDescent="0.25">
      <c r="A419" s="78" t="s">
        <v>149</v>
      </c>
      <c r="B419" s="78" t="s">
        <v>13</v>
      </c>
      <c r="C419" s="78" t="s">
        <v>14</v>
      </c>
      <c r="D419" s="78" t="s">
        <v>150</v>
      </c>
      <c r="E419" s="78" t="s">
        <v>151</v>
      </c>
      <c r="F419" s="78" t="s">
        <v>152</v>
      </c>
      <c r="G419" s="78" t="s">
        <v>151</v>
      </c>
      <c r="H419" s="78" t="s">
        <v>153</v>
      </c>
      <c r="I419" s="65"/>
      <c r="J419" s="65"/>
    </row>
    <row r="420" spans="1:10" x14ac:dyDescent="0.25">
      <c r="A420" s="72">
        <v>1</v>
      </c>
      <c r="B420" s="72"/>
      <c r="C420" s="71" t="s">
        <v>22</v>
      </c>
      <c r="D420" s="69"/>
      <c r="E420" s="69"/>
      <c r="F420" s="69"/>
      <c r="G420" s="69"/>
      <c r="H420" s="69"/>
      <c r="I420" s="65"/>
      <c r="J420" s="65"/>
    </row>
    <row r="421" spans="1:10" x14ac:dyDescent="0.25">
      <c r="A421" s="72">
        <v>2</v>
      </c>
      <c r="B421" s="72">
        <v>301</v>
      </c>
      <c r="C421" s="92" t="s">
        <v>23</v>
      </c>
      <c r="D421" s="86">
        <v>0</v>
      </c>
      <c r="E421" s="86">
        <v>0</v>
      </c>
      <c r="F421" s="86">
        <v>0</v>
      </c>
      <c r="G421" s="74">
        <v>0</v>
      </c>
      <c r="H421" s="86">
        <v>0</v>
      </c>
      <c r="I421" s="65"/>
      <c r="J421" s="65"/>
    </row>
    <row r="422" spans="1:10" x14ac:dyDescent="0.25">
      <c r="A422" s="72">
        <v>3</v>
      </c>
      <c r="B422" s="72">
        <v>302</v>
      </c>
      <c r="C422" s="93" t="s">
        <v>24</v>
      </c>
      <c r="D422" s="74">
        <v>0</v>
      </c>
      <c r="E422" s="74">
        <v>0</v>
      </c>
      <c r="F422" s="74">
        <v>0</v>
      </c>
      <c r="G422" s="74">
        <v>0</v>
      </c>
      <c r="H422" s="74">
        <v>0</v>
      </c>
      <c r="I422" s="65"/>
      <c r="J422" s="65"/>
    </row>
    <row r="423" spans="1:10" x14ac:dyDescent="0.25">
      <c r="A423" s="72">
        <v>4</v>
      </c>
      <c r="B423" s="72">
        <v>303</v>
      </c>
      <c r="C423" s="93" t="s">
        <v>25</v>
      </c>
      <c r="D423" s="74">
        <v>0</v>
      </c>
      <c r="E423" s="74">
        <v>0</v>
      </c>
      <c r="F423" s="74">
        <v>0</v>
      </c>
      <c r="G423" s="74">
        <v>0</v>
      </c>
      <c r="H423" s="74">
        <v>0</v>
      </c>
      <c r="I423" s="65"/>
      <c r="J423" s="65"/>
    </row>
    <row r="424" spans="1:10" x14ac:dyDescent="0.25">
      <c r="A424" s="72">
        <v>5</v>
      </c>
      <c r="B424" s="72"/>
      <c r="C424" s="71" t="s">
        <v>62</v>
      </c>
      <c r="D424" s="74"/>
      <c r="E424" s="74"/>
      <c r="F424" s="74"/>
      <c r="G424" s="74"/>
      <c r="H424" s="74"/>
      <c r="I424" s="65"/>
      <c r="J424" s="65"/>
    </row>
    <row r="425" spans="1:10" x14ac:dyDescent="0.25">
      <c r="A425" s="72">
        <v>6</v>
      </c>
      <c r="B425" s="72">
        <v>350</v>
      </c>
      <c r="C425" s="93" t="s">
        <v>27</v>
      </c>
      <c r="D425" s="74">
        <v>0</v>
      </c>
      <c r="E425" s="74">
        <v>0</v>
      </c>
      <c r="F425" s="74">
        <v>0</v>
      </c>
      <c r="G425" s="74">
        <v>0</v>
      </c>
      <c r="H425" s="74">
        <v>0</v>
      </c>
      <c r="I425" s="65"/>
      <c r="J425" s="65"/>
    </row>
    <row r="426" spans="1:10" x14ac:dyDescent="0.25">
      <c r="A426" s="72">
        <v>7</v>
      </c>
      <c r="B426" s="72">
        <v>351</v>
      </c>
      <c r="C426" s="93" t="s">
        <v>28</v>
      </c>
      <c r="D426" s="74">
        <v>0</v>
      </c>
      <c r="E426" s="74">
        <v>-2327</v>
      </c>
      <c r="F426" s="74">
        <v>-2327</v>
      </c>
      <c r="G426" s="74">
        <v>0</v>
      </c>
      <c r="H426" s="74">
        <v>-2327</v>
      </c>
      <c r="I426" s="65"/>
      <c r="J426" s="65"/>
    </row>
    <row r="427" spans="1:10" x14ac:dyDescent="0.25">
      <c r="A427" s="72">
        <v>8</v>
      </c>
      <c r="B427" s="95">
        <v>352</v>
      </c>
      <c r="C427" s="93" t="s">
        <v>63</v>
      </c>
      <c r="D427" s="74">
        <v>0</v>
      </c>
      <c r="E427" s="74">
        <v>0</v>
      </c>
      <c r="F427" s="74">
        <v>0</v>
      </c>
      <c r="G427" s="74">
        <v>0</v>
      </c>
      <c r="H427" s="74">
        <v>0</v>
      </c>
      <c r="I427" s="65"/>
      <c r="J427" s="65"/>
    </row>
    <row r="428" spans="1:10" x14ac:dyDescent="0.25">
      <c r="A428" s="72">
        <v>9</v>
      </c>
      <c r="B428" s="72">
        <v>352.1</v>
      </c>
      <c r="C428" s="93" t="s">
        <v>64</v>
      </c>
      <c r="D428" s="74">
        <v>0</v>
      </c>
      <c r="E428" s="74">
        <v>0</v>
      </c>
      <c r="F428" s="74">
        <v>0</v>
      </c>
      <c r="G428" s="74">
        <v>0</v>
      </c>
      <c r="H428" s="74">
        <v>0</v>
      </c>
      <c r="I428" s="65"/>
      <c r="J428" s="65"/>
    </row>
    <row r="429" spans="1:10" x14ac:dyDescent="0.25">
      <c r="A429" s="72">
        <v>10</v>
      </c>
      <c r="B429" s="72">
        <v>352.2</v>
      </c>
      <c r="C429" s="93" t="s">
        <v>65</v>
      </c>
      <c r="D429" s="74">
        <v>12154886</v>
      </c>
      <c r="E429" s="74">
        <v>252042</v>
      </c>
      <c r="F429" s="74">
        <v>12406928</v>
      </c>
      <c r="G429" s="74">
        <v>288526</v>
      </c>
      <c r="H429" s="74">
        <v>12695454</v>
      </c>
    </row>
    <row r="430" spans="1:10" x14ac:dyDescent="0.25">
      <c r="A430" s="72">
        <v>11</v>
      </c>
      <c r="B430" s="72">
        <v>352.3</v>
      </c>
      <c r="C430" s="93" t="s">
        <v>66</v>
      </c>
      <c r="D430" s="74">
        <v>0</v>
      </c>
      <c r="E430" s="74">
        <v>0</v>
      </c>
      <c r="F430" s="74">
        <v>0</v>
      </c>
      <c r="G430" s="74">
        <v>0</v>
      </c>
      <c r="H430" s="74">
        <v>0</v>
      </c>
    </row>
    <row r="431" spans="1:10" x14ac:dyDescent="0.25">
      <c r="A431" s="72">
        <v>12</v>
      </c>
      <c r="B431" s="72">
        <v>353</v>
      </c>
      <c r="C431" s="94" t="s">
        <v>67</v>
      </c>
      <c r="D431" s="74">
        <v>0</v>
      </c>
      <c r="E431" s="74">
        <v>0</v>
      </c>
      <c r="F431" s="74">
        <v>0</v>
      </c>
      <c r="G431" s="74">
        <v>0</v>
      </c>
      <c r="H431" s="74">
        <v>0</v>
      </c>
    </row>
    <row r="432" spans="1:10" x14ac:dyDescent="0.25">
      <c r="A432" s="72">
        <v>13</v>
      </c>
      <c r="B432" s="72">
        <v>354</v>
      </c>
      <c r="C432" s="94" t="s">
        <v>68</v>
      </c>
      <c r="D432" s="74">
        <v>0</v>
      </c>
      <c r="E432" s="74">
        <v>0</v>
      </c>
      <c r="F432" s="74">
        <v>0</v>
      </c>
      <c r="G432" s="74">
        <v>0</v>
      </c>
      <c r="H432" s="74">
        <v>0</v>
      </c>
    </row>
    <row r="433" spans="1:8" x14ac:dyDescent="0.25">
      <c r="A433" s="72">
        <v>14</v>
      </c>
      <c r="B433" s="72">
        <v>355</v>
      </c>
      <c r="C433" s="94" t="s">
        <v>69</v>
      </c>
      <c r="D433" s="74">
        <v>0</v>
      </c>
      <c r="E433" s="74">
        <v>0</v>
      </c>
      <c r="F433" s="74">
        <v>0</v>
      </c>
      <c r="G433" s="74">
        <v>0</v>
      </c>
      <c r="H433" s="74">
        <v>0</v>
      </c>
    </row>
    <row r="434" spans="1:8" x14ac:dyDescent="0.25">
      <c r="A434" s="72">
        <v>15</v>
      </c>
      <c r="B434" s="72">
        <v>356</v>
      </c>
      <c r="C434" s="94" t="s">
        <v>70</v>
      </c>
      <c r="D434" s="74">
        <v>0</v>
      </c>
      <c r="E434" s="74">
        <v>0</v>
      </c>
      <c r="F434" s="74">
        <v>0</v>
      </c>
      <c r="G434" s="74">
        <v>0</v>
      </c>
      <c r="H434" s="74">
        <v>0</v>
      </c>
    </row>
    <row r="435" spans="1:8" x14ac:dyDescent="0.25">
      <c r="A435" s="72">
        <v>16</v>
      </c>
      <c r="B435" s="72"/>
      <c r="C435" s="71" t="s">
        <v>35</v>
      </c>
      <c r="D435" s="74"/>
      <c r="E435" s="74"/>
      <c r="F435" s="74"/>
      <c r="G435" s="74">
        <v>0</v>
      </c>
      <c r="H435" s="74"/>
    </row>
    <row r="436" spans="1:8" x14ac:dyDescent="0.25">
      <c r="A436" s="72">
        <v>17</v>
      </c>
      <c r="B436" s="72">
        <v>360</v>
      </c>
      <c r="C436" s="69" t="s">
        <v>27</v>
      </c>
      <c r="D436" s="74">
        <v>0</v>
      </c>
      <c r="E436" s="74">
        <v>0</v>
      </c>
      <c r="F436" s="74">
        <v>0</v>
      </c>
      <c r="G436" s="74">
        <v>0</v>
      </c>
      <c r="H436" s="74">
        <v>0</v>
      </c>
    </row>
    <row r="437" spans="1:8" x14ac:dyDescent="0.25">
      <c r="A437" s="72">
        <v>18</v>
      </c>
      <c r="B437" s="72">
        <v>361</v>
      </c>
      <c r="C437" s="93" t="s">
        <v>28</v>
      </c>
      <c r="D437" s="74">
        <v>-10181</v>
      </c>
      <c r="E437" s="74">
        <v>8474</v>
      </c>
      <c r="F437" s="74">
        <v>-1707</v>
      </c>
      <c r="G437" s="74">
        <v>7767</v>
      </c>
      <c r="H437" s="74">
        <v>6060</v>
      </c>
    </row>
    <row r="438" spans="1:8" x14ac:dyDescent="0.25">
      <c r="A438" s="72">
        <v>19</v>
      </c>
      <c r="B438" s="72">
        <v>362</v>
      </c>
      <c r="C438" s="93" t="s">
        <v>71</v>
      </c>
      <c r="D438" s="74">
        <v>0</v>
      </c>
      <c r="E438" s="74">
        <v>0</v>
      </c>
      <c r="F438" s="74">
        <v>0</v>
      </c>
      <c r="G438" s="74">
        <v>0</v>
      </c>
      <c r="H438" s="74">
        <v>0</v>
      </c>
    </row>
    <row r="439" spans="1:8" x14ac:dyDescent="0.25">
      <c r="A439" s="72">
        <v>20</v>
      </c>
      <c r="B439" s="72">
        <v>363</v>
      </c>
      <c r="C439" s="93" t="s">
        <v>41</v>
      </c>
      <c r="D439" s="74">
        <v>32396</v>
      </c>
      <c r="E439" s="74">
        <v>-16076</v>
      </c>
      <c r="F439" s="74">
        <v>16320</v>
      </c>
      <c r="G439" s="74">
        <v>14609</v>
      </c>
      <c r="H439" s="74">
        <v>30929</v>
      </c>
    </row>
    <row r="440" spans="1:8" x14ac:dyDescent="0.25">
      <c r="A440" s="72">
        <v>21</v>
      </c>
      <c r="B440" s="72">
        <v>364</v>
      </c>
      <c r="C440" s="93" t="s">
        <v>42</v>
      </c>
      <c r="D440" s="74">
        <v>0</v>
      </c>
      <c r="E440" s="74">
        <v>0</v>
      </c>
      <c r="F440" s="74">
        <v>0</v>
      </c>
      <c r="G440" s="74">
        <v>0</v>
      </c>
      <c r="H440" s="74">
        <v>0</v>
      </c>
    </row>
    <row r="441" spans="1:8" x14ac:dyDescent="0.25">
      <c r="A441" s="72">
        <v>22</v>
      </c>
      <c r="B441" s="72">
        <v>365</v>
      </c>
      <c r="C441" s="93" t="s">
        <v>44</v>
      </c>
      <c r="D441" s="74">
        <v>0</v>
      </c>
      <c r="E441" s="74">
        <v>0</v>
      </c>
      <c r="F441" s="74">
        <v>0</v>
      </c>
      <c r="G441" s="74">
        <v>0</v>
      </c>
      <c r="H441" s="74">
        <v>0</v>
      </c>
    </row>
    <row r="442" spans="1:8" x14ac:dyDescent="0.25">
      <c r="A442" s="72">
        <v>23</v>
      </c>
      <c r="B442" s="72"/>
      <c r="C442" s="71" t="s">
        <v>72</v>
      </c>
      <c r="D442" s="74"/>
      <c r="E442" s="74"/>
      <c r="F442" s="74"/>
      <c r="G442" s="74">
        <v>0</v>
      </c>
      <c r="H442" s="74"/>
    </row>
    <row r="443" spans="1:8" x14ac:dyDescent="0.25">
      <c r="A443" s="72">
        <v>24</v>
      </c>
      <c r="B443" s="72">
        <v>370</v>
      </c>
      <c r="C443" s="69" t="s">
        <v>27</v>
      </c>
      <c r="D443" s="74">
        <v>0</v>
      </c>
      <c r="E443" s="74">
        <v>0</v>
      </c>
      <c r="F443" s="74">
        <v>0</v>
      </c>
      <c r="G443" s="74">
        <v>0</v>
      </c>
      <c r="H443" s="74">
        <v>0</v>
      </c>
    </row>
    <row r="444" spans="1:8" x14ac:dyDescent="0.25">
      <c r="A444" s="72">
        <v>25</v>
      </c>
      <c r="B444" s="72">
        <v>370.1</v>
      </c>
      <c r="C444" s="69" t="s">
        <v>73</v>
      </c>
      <c r="D444" s="74">
        <v>0</v>
      </c>
      <c r="E444" s="74">
        <v>0</v>
      </c>
      <c r="F444" s="74">
        <v>0</v>
      </c>
      <c r="G444" s="74">
        <v>0</v>
      </c>
      <c r="H444" s="74">
        <v>0</v>
      </c>
    </row>
    <row r="445" spans="1:8" x14ac:dyDescent="0.25">
      <c r="A445" s="72">
        <v>26</v>
      </c>
      <c r="B445" s="72">
        <v>370.2</v>
      </c>
      <c r="C445" s="69" t="s">
        <v>74</v>
      </c>
      <c r="D445" s="74">
        <v>0</v>
      </c>
      <c r="E445" s="74">
        <v>0</v>
      </c>
      <c r="F445" s="74">
        <v>0</v>
      </c>
      <c r="G445" s="74">
        <v>0</v>
      </c>
      <c r="H445" s="74">
        <v>0</v>
      </c>
    </row>
    <row r="446" spans="1:8" x14ac:dyDescent="0.25">
      <c r="A446" s="72">
        <v>27</v>
      </c>
      <c r="B446" s="72">
        <v>371</v>
      </c>
      <c r="C446" s="93" t="s">
        <v>28</v>
      </c>
      <c r="D446" s="74">
        <v>0</v>
      </c>
      <c r="E446" s="74">
        <v>0</v>
      </c>
      <c r="F446" s="74">
        <v>0</v>
      </c>
      <c r="G446" s="74">
        <v>0</v>
      </c>
      <c r="H446" s="74">
        <v>0</v>
      </c>
    </row>
    <row r="447" spans="1:8" x14ac:dyDescent="0.25">
      <c r="A447" s="72">
        <v>28</v>
      </c>
      <c r="B447" s="72">
        <v>372</v>
      </c>
      <c r="C447" s="93" t="s">
        <v>75</v>
      </c>
      <c r="D447" s="74">
        <v>559537</v>
      </c>
      <c r="E447" s="74">
        <v>3511</v>
      </c>
      <c r="F447" s="74">
        <v>563048</v>
      </c>
      <c r="G447" s="74">
        <v>10893</v>
      </c>
      <c r="H447" s="74">
        <v>573941</v>
      </c>
    </row>
    <row r="448" spans="1:8" x14ac:dyDescent="0.25">
      <c r="A448" s="72">
        <v>29</v>
      </c>
      <c r="B448" s="72">
        <v>373</v>
      </c>
      <c r="C448" s="93" t="s">
        <v>76</v>
      </c>
      <c r="D448" s="74">
        <v>1971665</v>
      </c>
      <c r="E448" s="74">
        <v>166241</v>
      </c>
      <c r="F448" s="74">
        <v>2137906</v>
      </c>
      <c r="G448" s="74">
        <v>152388</v>
      </c>
      <c r="H448" s="74">
        <v>2290294</v>
      </c>
    </row>
    <row r="449" spans="1:8" x14ac:dyDescent="0.25">
      <c r="A449" s="72">
        <v>30</v>
      </c>
      <c r="B449" s="72">
        <v>374</v>
      </c>
      <c r="C449" s="93" t="s">
        <v>77</v>
      </c>
      <c r="D449" s="74">
        <v>0</v>
      </c>
      <c r="E449" s="74">
        <v>0</v>
      </c>
      <c r="F449" s="74">
        <v>0</v>
      </c>
      <c r="G449" s="74">
        <v>0</v>
      </c>
      <c r="H449" s="74">
        <v>0</v>
      </c>
    </row>
    <row r="450" spans="1:8" x14ac:dyDescent="0.25">
      <c r="A450" s="72">
        <v>31</v>
      </c>
      <c r="B450" s="72">
        <v>375</v>
      </c>
      <c r="C450" s="93" t="s">
        <v>78</v>
      </c>
      <c r="D450" s="74">
        <v>0</v>
      </c>
      <c r="E450" s="74">
        <v>0</v>
      </c>
      <c r="F450" s="74">
        <v>0</v>
      </c>
      <c r="G450" s="74">
        <v>0</v>
      </c>
      <c r="H450" s="74">
        <v>0</v>
      </c>
    </row>
    <row r="451" spans="1:8" x14ac:dyDescent="0.25">
      <c r="A451" s="72">
        <v>32</v>
      </c>
      <c r="B451" s="72"/>
      <c r="C451" s="71" t="s">
        <v>79</v>
      </c>
      <c r="D451" s="74"/>
      <c r="E451" s="74"/>
      <c r="F451" s="74"/>
      <c r="G451" s="74">
        <v>0</v>
      </c>
      <c r="H451" s="74"/>
    </row>
    <row r="452" spans="1:8" x14ac:dyDescent="0.25">
      <c r="A452" s="72">
        <v>33</v>
      </c>
      <c r="B452" s="72">
        <v>389</v>
      </c>
      <c r="C452" s="93" t="s">
        <v>80</v>
      </c>
      <c r="D452" s="74">
        <v>0</v>
      </c>
      <c r="E452" s="74">
        <v>0</v>
      </c>
      <c r="F452" s="74">
        <v>0</v>
      </c>
      <c r="G452" s="74">
        <v>0</v>
      </c>
      <c r="H452" s="74">
        <v>0</v>
      </c>
    </row>
    <row r="453" spans="1:8" x14ac:dyDescent="0.25">
      <c r="A453" s="72">
        <v>34</v>
      </c>
      <c r="B453" s="72">
        <v>390</v>
      </c>
      <c r="C453" s="92" t="s">
        <v>81</v>
      </c>
      <c r="D453" s="74">
        <v>-2396</v>
      </c>
      <c r="E453" s="74">
        <v>2654</v>
      </c>
      <c r="F453" s="74">
        <v>258</v>
      </c>
      <c r="G453" s="74">
        <v>1875</v>
      </c>
      <c r="H453" s="74">
        <v>2133</v>
      </c>
    </row>
    <row r="454" spans="1:8" x14ac:dyDescent="0.25">
      <c r="A454" s="72">
        <v>35</v>
      </c>
      <c r="B454" s="72">
        <v>390.1</v>
      </c>
      <c r="C454" s="93" t="s">
        <v>82</v>
      </c>
      <c r="D454" s="74">
        <v>0</v>
      </c>
      <c r="E454" s="74">
        <v>0</v>
      </c>
      <c r="F454" s="74">
        <v>0</v>
      </c>
      <c r="G454" s="74">
        <v>0</v>
      </c>
      <c r="H454" s="74">
        <v>0</v>
      </c>
    </row>
    <row r="455" spans="1:8" x14ac:dyDescent="0.25">
      <c r="A455" s="72">
        <v>36</v>
      </c>
      <c r="B455" s="72">
        <v>390.2</v>
      </c>
      <c r="C455" s="93" t="s">
        <v>83</v>
      </c>
      <c r="D455" s="74">
        <v>0</v>
      </c>
      <c r="E455" s="74">
        <v>0</v>
      </c>
      <c r="F455" s="74">
        <v>0</v>
      </c>
      <c r="G455" s="74">
        <v>0</v>
      </c>
      <c r="H455" s="74">
        <v>0</v>
      </c>
    </row>
    <row r="456" spans="1:8" x14ac:dyDescent="0.25">
      <c r="A456" s="72">
        <v>37</v>
      </c>
      <c r="B456" s="72">
        <v>390.3</v>
      </c>
      <c r="C456" s="93" t="s">
        <v>84</v>
      </c>
      <c r="D456" s="74">
        <v>0</v>
      </c>
      <c r="E456" s="74">
        <v>0</v>
      </c>
      <c r="F456" s="74">
        <v>0</v>
      </c>
      <c r="G456" s="74">
        <v>0</v>
      </c>
      <c r="H456" s="74">
        <v>0</v>
      </c>
    </row>
    <row r="457" spans="1:8" x14ac:dyDescent="0.25">
      <c r="A457" s="72">
        <v>38</v>
      </c>
      <c r="B457" s="72">
        <v>390.9</v>
      </c>
      <c r="C457" s="93" t="s">
        <v>85</v>
      </c>
      <c r="D457" s="74">
        <v>0</v>
      </c>
      <c r="E457" s="74">
        <v>4047</v>
      </c>
      <c r="F457" s="74">
        <v>4047</v>
      </c>
      <c r="G457" s="74">
        <v>3709</v>
      </c>
      <c r="H457" s="74">
        <v>7756</v>
      </c>
    </row>
    <row r="458" spans="1:8" x14ac:dyDescent="0.25">
      <c r="A458" s="72">
        <v>39</v>
      </c>
      <c r="B458" s="72">
        <v>391</v>
      </c>
      <c r="C458" s="93" t="s">
        <v>86</v>
      </c>
      <c r="D458" s="74">
        <v>16996</v>
      </c>
      <c r="E458" s="74">
        <v>4046</v>
      </c>
      <c r="F458" s="74">
        <v>21042</v>
      </c>
      <c r="G458" s="74">
        <v>3709</v>
      </c>
      <c r="H458" s="74">
        <v>24751</v>
      </c>
    </row>
    <row r="459" spans="1:8" x14ac:dyDescent="0.25">
      <c r="A459" s="72">
        <v>40</v>
      </c>
      <c r="B459" s="72">
        <v>391.1</v>
      </c>
      <c r="C459" s="93" t="s">
        <v>87</v>
      </c>
      <c r="D459" s="74">
        <v>52906</v>
      </c>
      <c r="E459" s="74">
        <v>3148</v>
      </c>
      <c r="F459" s="74">
        <v>56054</v>
      </c>
      <c r="G459" s="74">
        <v>2886</v>
      </c>
      <c r="H459" s="74">
        <v>58940</v>
      </c>
    </row>
    <row r="460" spans="1:8" x14ac:dyDescent="0.25">
      <c r="A460" s="72">
        <v>41</v>
      </c>
      <c r="B460" s="72">
        <v>391.2</v>
      </c>
      <c r="C460" s="93" t="s">
        <v>88</v>
      </c>
      <c r="D460" s="74">
        <v>0</v>
      </c>
      <c r="E460" s="74">
        <v>0</v>
      </c>
      <c r="F460" s="74">
        <v>0</v>
      </c>
      <c r="G460" s="74">
        <v>0</v>
      </c>
      <c r="H460" s="74">
        <v>0</v>
      </c>
    </row>
    <row r="461" spans="1:8" x14ac:dyDescent="0.25">
      <c r="A461" s="72">
        <v>42</v>
      </c>
      <c r="B461" s="72">
        <v>391.25</v>
      </c>
      <c r="C461" s="93" t="s">
        <v>89</v>
      </c>
      <c r="D461" s="74">
        <v>38840</v>
      </c>
      <c r="E461" s="74">
        <v>1861</v>
      </c>
      <c r="F461" s="74">
        <v>40701</v>
      </c>
      <c r="G461" s="74">
        <v>1705</v>
      </c>
      <c r="H461" s="74">
        <v>42406</v>
      </c>
    </row>
    <row r="462" spans="1:8" x14ac:dyDescent="0.25">
      <c r="A462" s="72">
        <v>43</v>
      </c>
      <c r="B462" s="72">
        <v>391.26</v>
      </c>
      <c r="C462" s="93" t="s">
        <v>90</v>
      </c>
      <c r="D462" s="74">
        <v>0</v>
      </c>
      <c r="E462" s="74">
        <v>0</v>
      </c>
      <c r="F462" s="74">
        <v>0</v>
      </c>
      <c r="G462" s="74">
        <v>0</v>
      </c>
      <c r="H462" s="74">
        <v>0</v>
      </c>
    </row>
    <row r="463" spans="1:8" x14ac:dyDescent="0.25">
      <c r="A463" s="72">
        <v>44</v>
      </c>
      <c r="B463" s="72">
        <v>391.3</v>
      </c>
      <c r="C463" s="93" t="s">
        <v>91</v>
      </c>
      <c r="D463" s="74">
        <v>0</v>
      </c>
      <c r="E463" s="74">
        <v>0</v>
      </c>
      <c r="F463" s="74">
        <v>0</v>
      </c>
      <c r="G463" s="74">
        <v>0</v>
      </c>
      <c r="H463" s="74">
        <v>0</v>
      </c>
    </row>
    <row r="464" spans="1:8" x14ac:dyDescent="0.25">
      <c r="A464" s="72">
        <v>45</v>
      </c>
      <c r="B464" s="72">
        <v>391.4</v>
      </c>
      <c r="C464" s="93" t="s">
        <v>92</v>
      </c>
      <c r="D464" s="74">
        <v>0</v>
      </c>
      <c r="E464" s="74">
        <v>0</v>
      </c>
      <c r="F464" s="74">
        <v>0</v>
      </c>
      <c r="G464" s="74">
        <v>0</v>
      </c>
      <c r="H464" s="74">
        <v>0</v>
      </c>
    </row>
    <row r="465" spans="1:10" x14ac:dyDescent="0.25">
      <c r="A465" s="72">
        <v>46</v>
      </c>
      <c r="B465" s="72">
        <v>392</v>
      </c>
      <c r="C465" s="93" t="s">
        <v>93</v>
      </c>
      <c r="D465" s="74">
        <v>380284</v>
      </c>
      <c r="E465" s="74">
        <v>60710</v>
      </c>
      <c r="F465" s="74">
        <v>440994</v>
      </c>
      <c r="G465" s="74">
        <v>55651</v>
      </c>
      <c r="H465" s="74">
        <v>496645</v>
      </c>
    </row>
    <row r="466" spans="1:10" x14ac:dyDescent="0.25">
      <c r="A466" s="72">
        <v>47</v>
      </c>
      <c r="B466" s="72">
        <v>392.1</v>
      </c>
      <c r="C466" s="93" t="s">
        <v>94</v>
      </c>
      <c r="D466" s="74">
        <v>0</v>
      </c>
      <c r="E466" s="74">
        <v>0</v>
      </c>
      <c r="F466" s="74">
        <v>0</v>
      </c>
      <c r="G466" s="74">
        <v>0</v>
      </c>
      <c r="H466" s="74">
        <v>0</v>
      </c>
    </row>
    <row r="467" spans="1:10" x14ac:dyDescent="0.25">
      <c r="A467" s="72">
        <v>48</v>
      </c>
      <c r="B467" s="72">
        <v>392.2</v>
      </c>
      <c r="C467" s="93" t="s">
        <v>95</v>
      </c>
      <c r="D467" s="74">
        <v>0</v>
      </c>
      <c r="E467" s="74">
        <v>0</v>
      </c>
      <c r="F467" s="74">
        <v>0</v>
      </c>
      <c r="G467" s="74">
        <v>0</v>
      </c>
      <c r="H467" s="74">
        <v>0</v>
      </c>
    </row>
    <row r="468" spans="1:10" x14ac:dyDescent="0.25">
      <c r="A468" s="72">
        <v>49</v>
      </c>
      <c r="B468" s="72">
        <v>392.3</v>
      </c>
      <c r="C468" s="93" t="s">
        <v>96</v>
      </c>
      <c r="D468" s="74">
        <v>0</v>
      </c>
      <c r="E468" s="74">
        <v>0</v>
      </c>
      <c r="F468" s="74">
        <v>0</v>
      </c>
      <c r="G468" s="74">
        <v>0</v>
      </c>
      <c r="H468" s="74">
        <v>0</v>
      </c>
    </row>
    <row r="469" spans="1:10" x14ac:dyDescent="0.25">
      <c r="A469" s="72">
        <v>50</v>
      </c>
      <c r="B469" s="72">
        <v>392.4</v>
      </c>
      <c r="C469" s="93" t="s">
        <v>97</v>
      </c>
      <c r="D469" s="74">
        <v>0</v>
      </c>
      <c r="E469" s="74">
        <v>0</v>
      </c>
      <c r="F469" s="74">
        <v>0</v>
      </c>
      <c r="G469" s="74">
        <v>0</v>
      </c>
      <c r="H469" s="74">
        <v>0</v>
      </c>
    </row>
    <row r="470" spans="1:10" x14ac:dyDescent="0.25">
      <c r="A470" s="72">
        <v>51</v>
      </c>
      <c r="B470" s="72">
        <v>393</v>
      </c>
      <c r="C470" s="93" t="s">
        <v>98</v>
      </c>
      <c r="D470" s="74">
        <v>0</v>
      </c>
      <c r="E470" s="74">
        <v>0</v>
      </c>
      <c r="F470" s="74">
        <v>0</v>
      </c>
      <c r="G470" s="74">
        <v>0</v>
      </c>
      <c r="H470" s="74">
        <v>0</v>
      </c>
    </row>
    <row r="471" spans="1:10" x14ac:dyDescent="0.25">
      <c r="A471" s="72">
        <v>52</v>
      </c>
      <c r="B471" s="72">
        <v>394</v>
      </c>
      <c r="C471" s="93" t="s">
        <v>99</v>
      </c>
      <c r="D471" s="74">
        <v>9143</v>
      </c>
      <c r="E471" s="74">
        <v>1109</v>
      </c>
      <c r="F471" s="74">
        <v>10252</v>
      </c>
      <c r="G471" s="74">
        <v>2037</v>
      </c>
      <c r="H471" s="74">
        <v>12289</v>
      </c>
    </row>
    <row r="472" spans="1:10" x14ac:dyDescent="0.25">
      <c r="A472" s="72">
        <v>53</v>
      </c>
      <c r="B472" s="72">
        <v>395</v>
      </c>
      <c r="C472" s="93" t="s">
        <v>100</v>
      </c>
      <c r="D472" s="74">
        <v>0</v>
      </c>
      <c r="E472" s="74">
        <v>0</v>
      </c>
      <c r="F472" s="74">
        <v>0</v>
      </c>
      <c r="G472" s="74">
        <v>0</v>
      </c>
      <c r="H472" s="74">
        <v>0</v>
      </c>
    </row>
    <row r="473" spans="1:10" x14ac:dyDescent="0.25">
      <c r="A473" s="72">
        <v>54</v>
      </c>
      <c r="B473" s="72">
        <v>396</v>
      </c>
      <c r="C473" s="93" t="s">
        <v>101</v>
      </c>
      <c r="D473" s="74">
        <v>286767</v>
      </c>
      <c r="E473" s="74">
        <v>1718</v>
      </c>
      <c r="F473" s="74">
        <v>288485</v>
      </c>
      <c r="G473" s="74">
        <v>1575</v>
      </c>
      <c r="H473" s="74">
        <v>290060</v>
      </c>
    </row>
    <row r="474" spans="1:10" x14ac:dyDescent="0.25">
      <c r="A474" s="72">
        <v>55</v>
      </c>
      <c r="B474" s="72">
        <v>397</v>
      </c>
      <c r="C474" s="93" t="s">
        <v>102</v>
      </c>
      <c r="D474" s="74">
        <v>-12809</v>
      </c>
      <c r="E474" s="74">
        <v>716</v>
      </c>
      <c r="F474" s="74">
        <v>-12093</v>
      </c>
      <c r="G474" s="74">
        <v>655</v>
      </c>
      <c r="H474" s="74">
        <v>-11438</v>
      </c>
    </row>
    <row r="475" spans="1:10" x14ac:dyDescent="0.25">
      <c r="A475" s="72">
        <v>56</v>
      </c>
      <c r="B475" s="72">
        <v>397.1</v>
      </c>
      <c r="C475" s="93" t="s">
        <v>103</v>
      </c>
      <c r="D475" s="74">
        <v>0</v>
      </c>
      <c r="E475" s="74">
        <v>0</v>
      </c>
      <c r="F475" s="74">
        <v>0</v>
      </c>
      <c r="G475" s="74">
        <v>0</v>
      </c>
      <c r="H475" s="74">
        <v>0</v>
      </c>
    </row>
    <row r="476" spans="1:10" x14ac:dyDescent="0.25">
      <c r="A476" s="72">
        <v>57</v>
      </c>
      <c r="B476" s="72">
        <v>397.2</v>
      </c>
      <c r="C476" s="93" t="s">
        <v>104</v>
      </c>
      <c r="D476" s="74">
        <v>0</v>
      </c>
      <c r="E476" s="74">
        <v>0</v>
      </c>
      <c r="F476" s="74">
        <v>0</v>
      </c>
      <c r="G476" s="74">
        <v>0</v>
      </c>
      <c r="H476" s="74">
        <v>0</v>
      </c>
    </row>
    <row r="477" spans="1:10" x14ac:dyDescent="0.25">
      <c r="A477" s="72">
        <v>58</v>
      </c>
      <c r="B477" s="72">
        <v>398</v>
      </c>
      <c r="C477" s="93" t="s">
        <v>105</v>
      </c>
      <c r="D477" s="74">
        <v>0</v>
      </c>
      <c r="E477" s="74">
        <v>1960</v>
      </c>
      <c r="F477" s="74">
        <v>1960</v>
      </c>
      <c r="G477" s="74">
        <v>1796</v>
      </c>
      <c r="H477" s="74">
        <v>3756</v>
      </c>
      <c r="I477" s="65"/>
      <c r="J477" s="65"/>
    </row>
    <row r="478" spans="1:10" x14ac:dyDescent="0.25">
      <c r="A478" s="72">
        <v>59</v>
      </c>
      <c r="B478" s="72">
        <v>399</v>
      </c>
      <c r="C478" s="93" t="s">
        <v>106</v>
      </c>
      <c r="D478" s="74">
        <v>0</v>
      </c>
      <c r="E478" s="74">
        <v>0</v>
      </c>
      <c r="F478" s="74">
        <v>0</v>
      </c>
      <c r="G478" s="74">
        <v>0</v>
      </c>
      <c r="H478" s="74">
        <v>0</v>
      </c>
      <c r="I478" s="65"/>
      <c r="J478" s="65"/>
    </row>
    <row r="479" spans="1:10" x14ac:dyDescent="0.25">
      <c r="A479" s="72">
        <v>60</v>
      </c>
      <c r="B479" s="72">
        <v>102.1</v>
      </c>
      <c r="C479" s="93" t="s">
        <v>109</v>
      </c>
      <c r="D479" s="74">
        <v>-144</v>
      </c>
      <c r="E479" s="74">
        <v>-27932</v>
      </c>
      <c r="F479" s="74">
        <v>-28076</v>
      </c>
      <c r="G479" s="74">
        <v>-25604</v>
      </c>
      <c r="H479" s="74">
        <v>-53680</v>
      </c>
      <c r="I479" s="65"/>
      <c r="J479" s="65"/>
    </row>
    <row r="480" spans="1:10" x14ac:dyDescent="0.25">
      <c r="A480" s="72">
        <v>61</v>
      </c>
      <c r="B480" s="65"/>
      <c r="C480" s="73"/>
      <c r="D480" s="74"/>
      <c r="E480" s="74"/>
      <c r="F480" s="74"/>
      <c r="G480" s="74"/>
      <c r="H480" s="74"/>
      <c r="I480" s="65"/>
      <c r="J480" s="65"/>
    </row>
    <row r="481" spans="1:10" x14ac:dyDescent="0.25">
      <c r="A481" s="72">
        <v>62</v>
      </c>
      <c r="B481" s="65"/>
      <c r="C481" s="69" t="s">
        <v>156</v>
      </c>
      <c r="D481" s="85">
        <v>15477890</v>
      </c>
      <c r="E481" s="85">
        <v>465902</v>
      </c>
      <c r="F481" s="85">
        <v>15943792</v>
      </c>
      <c r="G481" s="85">
        <v>524177</v>
      </c>
      <c r="H481" s="85">
        <v>16467969</v>
      </c>
      <c r="I481" s="65"/>
      <c r="J481" s="65"/>
    </row>
    <row r="482" spans="1:10" x14ac:dyDescent="0.25">
      <c r="A482" s="72">
        <v>63</v>
      </c>
      <c r="B482" s="65"/>
      <c r="C482" s="73"/>
      <c r="D482" s="74"/>
      <c r="E482" s="74"/>
      <c r="F482" s="74"/>
      <c r="G482" s="74"/>
      <c r="H482" s="74"/>
      <c r="I482" s="65"/>
      <c r="J482" s="65"/>
    </row>
    <row r="483" spans="1:10" x14ac:dyDescent="0.25">
      <c r="A483" s="72">
        <v>64</v>
      </c>
      <c r="B483" s="72">
        <v>1701</v>
      </c>
      <c r="C483" s="73" t="s">
        <v>157</v>
      </c>
      <c r="D483" s="74">
        <v>690114</v>
      </c>
      <c r="E483" s="74">
        <v>52578</v>
      </c>
      <c r="F483" s="74">
        <v>742692</v>
      </c>
      <c r="G483" s="74">
        <v>54972</v>
      </c>
      <c r="H483" s="74">
        <v>797664</v>
      </c>
      <c r="I483" s="65"/>
      <c r="J483" s="65"/>
    </row>
    <row r="484" spans="1:10" x14ac:dyDescent="0.25">
      <c r="A484" s="72">
        <v>65</v>
      </c>
      <c r="B484" s="65"/>
      <c r="C484" s="69"/>
      <c r="D484" s="74"/>
      <c r="E484" s="74"/>
      <c r="F484" s="74"/>
      <c r="G484" s="74"/>
      <c r="H484" s="74"/>
      <c r="I484" s="65"/>
      <c r="J484" s="65"/>
    </row>
    <row r="485" spans="1:10" ht="15.75" thickBot="1" x14ac:dyDescent="0.3">
      <c r="A485" s="72">
        <v>66</v>
      </c>
      <c r="B485" s="65"/>
      <c r="C485" s="79" t="s">
        <v>161</v>
      </c>
      <c r="D485" s="87">
        <v>16168004</v>
      </c>
      <c r="E485" s="87">
        <v>518480</v>
      </c>
      <c r="F485" s="87">
        <v>16686484</v>
      </c>
      <c r="G485" s="87">
        <v>579149</v>
      </c>
      <c r="H485" s="87">
        <v>17265633</v>
      </c>
      <c r="I485" s="65"/>
      <c r="J485" s="72" t="s">
        <v>20</v>
      </c>
    </row>
    <row r="486" spans="1:10" ht="15.75" thickTop="1" x14ac:dyDescent="0.25">
      <c r="A486" s="72"/>
      <c r="B486" s="65"/>
      <c r="C486" s="69"/>
      <c r="D486" s="65"/>
      <c r="E486" s="65"/>
      <c r="F486" s="65"/>
      <c r="G486" s="65"/>
      <c r="H486" s="65"/>
      <c r="I486" s="65"/>
      <c r="J486" s="65"/>
    </row>
    <row r="487" spans="1:10" x14ac:dyDescent="0.25">
      <c r="A487" s="72"/>
      <c r="B487" s="65"/>
      <c r="C487" s="69"/>
      <c r="D487" s="65"/>
      <c r="E487" s="65"/>
      <c r="F487" s="65"/>
      <c r="G487" s="65"/>
      <c r="H487" s="65"/>
      <c r="I487" s="65"/>
      <c r="J487" s="65"/>
    </row>
    <row r="488" spans="1:10" x14ac:dyDescent="0.25">
      <c r="A488" s="65"/>
      <c r="B488" s="65"/>
      <c r="C488" s="82" t="s">
        <v>10</v>
      </c>
      <c r="D488" s="81"/>
      <c r="E488" s="81"/>
      <c r="F488" s="81"/>
      <c r="G488" s="81"/>
      <c r="H488" s="81"/>
      <c r="I488" s="65"/>
      <c r="J488" s="65"/>
    </row>
    <row r="489" spans="1:10" x14ac:dyDescent="0.25">
      <c r="A489" s="69"/>
      <c r="B489" s="65"/>
      <c r="C489" s="83" t="s">
        <v>21</v>
      </c>
      <c r="D489" s="69"/>
      <c r="E489" s="72"/>
      <c r="F489" s="72"/>
      <c r="G489" s="72"/>
      <c r="H489" s="72"/>
      <c r="I489" s="65"/>
      <c r="J489" s="65"/>
    </row>
    <row r="490" spans="1:10" ht="51.75" x14ac:dyDescent="0.25">
      <c r="A490" s="78" t="s">
        <v>149</v>
      </c>
      <c r="B490" s="78" t="s">
        <v>13</v>
      </c>
      <c r="C490" s="78" t="s">
        <v>14</v>
      </c>
      <c r="D490" s="78" t="s">
        <v>150</v>
      </c>
      <c r="E490" s="78" t="s">
        <v>151</v>
      </c>
      <c r="F490" s="78" t="s">
        <v>152</v>
      </c>
      <c r="G490" s="78" t="s">
        <v>151</v>
      </c>
      <c r="H490" s="78" t="s">
        <v>153</v>
      </c>
      <c r="I490" s="65"/>
      <c r="J490" s="65"/>
    </row>
    <row r="491" spans="1:10" x14ac:dyDescent="0.25">
      <c r="A491" s="72">
        <v>1</v>
      </c>
      <c r="B491" s="72"/>
      <c r="C491" s="71" t="s">
        <v>22</v>
      </c>
      <c r="D491" s="69"/>
      <c r="E491" s="69"/>
      <c r="F491" s="69"/>
      <c r="G491" s="69"/>
      <c r="H491" s="69"/>
      <c r="I491" s="65"/>
      <c r="J491" s="65"/>
    </row>
    <row r="492" spans="1:10" x14ac:dyDescent="0.25">
      <c r="A492" s="72">
        <v>2</v>
      </c>
      <c r="B492" s="72">
        <v>301</v>
      </c>
      <c r="C492" s="92" t="s">
        <v>23</v>
      </c>
      <c r="D492" s="86">
        <v>1866</v>
      </c>
      <c r="E492" s="86">
        <v>0</v>
      </c>
      <c r="F492" s="86">
        <v>1866</v>
      </c>
      <c r="G492" s="74">
        <v>0</v>
      </c>
      <c r="H492" s="86">
        <v>1866</v>
      </c>
      <c r="I492" s="65"/>
      <c r="J492" s="65"/>
    </row>
    <row r="493" spans="1:10" x14ac:dyDescent="0.25">
      <c r="A493" s="72">
        <v>3</v>
      </c>
      <c r="B493" s="72">
        <v>302</v>
      </c>
      <c r="C493" s="93" t="s">
        <v>24</v>
      </c>
      <c r="D493" s="74">
        <v>0</v>
      </c>
      <c r="E493" s="74">
        <v>0</v>
      </c>
      <c r="F493" s="74">
        <v>0</v>
      </c>
      <c r="G493" s="74">
        <v>0</v>
      </c>
      <c r="H493" s="74">
        <v>0</v>
      </c>
    </row>
    <row r="494" spans="1:10" x14ac:dyDescent="0.25">
      <c r="A494" s="72">
        <v>4</v>
      </c>
      <c r="B494" s="72">
        <v>303</v>
      </c>
      <c r="C494" s="93" t="s">
        <v>25</v>
      </c>
      <c r="D494" s="74">
        <v>1787</v>
      </c>
      <c r="E494" s="74">
        <v>0</v>
      </c>
      <c r="F494" s="74">
        <v>1787</v>
      </c>
      <c r="G494" s="74">
        <v>0</v>
      </c>
      <c r="H494" s="74">
        <v>1787</v>
      </c>
    </row>
    <row r="495" spans="1:10" x14ac:dyDescent="0.25">
      <c r="A495" s="72">
        <v>5</v>
      </c>
      <c r="B495" s="72"/>
      <c r="C495" s="71" t="s">
        <v>62</v>
      </c>
      <c r="D495" s="74"/>
      <c r="E495" s="74"/>
      <c r="F495" s="74"/>
      <c r="G495" s="74"/>
      <c r="H495" s="74"/>
    </row>
    <row r="496" spans="1:10" x14ac:dyDescent="0.25">
      <c r="A496" s="72">
        <v>6</v>
      </c>
      <c r="B496" s="72">
        <v>350</v>
      </c>
      <c r="C496" s="93" t="s">
        <v>27</v>
      </c>
      <c r="D496" s="74">
        <v>0</v>
      </c>
      <c r="E496" s="74">
        <v>-6374</v>
      </c>
      <c r="F496" s="74">
        <v>-6374</v>
      </c>
      <c r="G496" s="74">
        <v>0</v>
      </c>
      <c r="H496" s="74">
        <v>-6374</v>
      </c>
    </row>
    <row r="497" spans="1:8" x14ac:dyDescent="0.25">
      <c r="A497" s="72">
        <v>7</v>
      </c>
      <c r="B497" s="72">
        <v>351</v>
      </c>
      <c r="C497" s="93" t="s">
        <v>28</v>
      </c>
      <c r="D497" s="74">
        <v>1634591</v>
      </c>
      <c r="E497" s="74">
        <v>-36914</v>
      </c>
      <c r="F497" s="74">
        <v>1597677</v>
      </c>
      <c r="G497" s="74">
        <v>118986</v>
      </c>
      <c r="H497" s="74">
        <v>1716663</v>
      </c>
    </row>
    <row r="498" spans="1:8" x14ac:dyDescent="0.25">
      <c r="A498" s="72">
        <v>8</v>
      </c>
      <c r="B498" s="95">
        <v>352</v>
      </c>
      <c r="C498" s="93" t="s">
        <v>63</v>
      </c>
      <c r="D498" s="74">
        <v>0</v>
      </c>
      <c r="E498" s="74">
        <v>0</v>
      </c>
      <c r="F498" s="74">
        <v>0</v>
      </c>
      <c r="G498" s="74">
        <v>0</v>
      </c>
      <c r="H498" s="74">
        <v>0</v>
      </c>
    </row>
    <row r="499" spans="1:8" x14ac:dyDescent="0.25">
      <c r="A499" s="72">
        <v>9</v>
      </c>
      <c r="B499" s="72">
        <v>352.1</v>
      </c>
      <c r="C499" s="93" t="s">
        <v>64</v>
      </c>
      <c r="D499" s="74">
        <v>2939388</v>
      </c>
      <c r="E499" s="74">
        <v>135168</v>
      </c>
      <c r="F499" s="74">
        <v>3074556</v>
      </c>
      <c r="G499" s="74">
        <v>129593</v>
      </c>
      <c r="H499" s="74">
        <v>3204149</v>
      </c>
    </row>
    <row r="500" spans="1:8" x14ac:dyDescent="0.25">
      <c r="A500" s="72">
        <v>10</v>
      </c>
      <c r="B500" s="72">
        <v>352.2</v>
      </c>
      <c r="C500" s="93" t="s">
        <v>65</v>
      </c>
      <c r="D500" s="74">
        <v>4364793</v>
      </c>
      <c r="E500" s="74">
        <v>118673</v>
      </c>
      <c r="F500" s="74">
        <v>4483466</v>
      </c>
      <c r="G500" s="74">
        <v>115286</v>
      </c>
      <c r="H500" s="74">
        <v>4598752</v>
      </c>
    </row>
    <row r="501" spans="1:8" x14ac:dyDescent="0.25">
      <c r="A501" s="72">
        <v>11</v>
      </c>
      <c r="B501" s="72">
        <v>352.3</v>
      </c>
      <c r="C501" s="93" t="s">
        <v>66</v>
      </c>
      <c r="D501" s="74">
        <v>0</v>
      </c>
      <c r="E501" s="74">
        <v>0</v>
      </c>
      <c r="F501" s="74">
        <v>0</v>
      </c>
      <c r="G501" s="74">
        <v>0</v>
      </c>
      <c r="H501" s="74">
        <v>0</v>
      </c>
    </row>
    <row r="502" spans="1:8" x14ac:dyDescent="0.25">
      <c r="A502" s="72">
        <v>12</v>
      </c>
      <c r="B502" s="72">
        <v>353</v>
      </c>
      <c r="C502" s="94" t="s">
        <v>67</v>
      </c>
      <c r="D502" s="74">
        <v>471881</v>
      </c>
      <c r="E502" s="74">
        <v>82904</v>
      </c>
      <c r="F502" s="74">
        <v>554785</v>
      </c>
      <c r="G502" s="74">
        <v>107973</v>
      </c>
      <c r="H502" s="74">
        <v>662758</v>
      </c>
    </row>
    <row r="503" spans="1:8" x14ac:dyDescent="0.25">
      <c r="A503" s="72">
        <v>13</v>
      </c>
      <c r="B503" s="72">
        <v>354</v>
      </c>
      <c r="C503" s="94" t="s">
        <v>68</v>
      </c>
      <c r="D503" s="74">
        <v>408174</v>
      </c>
      <c r="E503" s="74">
        <v>19679</v>
      </c>
      <c r="F503" s="74">
        <v>427853</v>
      </c>
      <c r="G503" s="74">
        <v>18040</v>
      </c>
      <c r="H503" s="74">
        <v>445893</v>
      </c>
    </row>
    <row r="504" spans="1:8" x14ac:dyDescent="0.25">
      <c r="A504" s="72">
        <v>14</v>
      </c>
      <c r="B504" s="72">
        <v>355</v>
      </c>
      <c r="C504" s="94" t="s">
        <v>69</v>
      </c>
      <c r="D504" s="74">
        <v>0</v>
      </c>
      <c r="E504" s="74">
        <v>0</v>
      </c>
      <c r="F504" s="74">
        <v>0</v>
      </c>
      <c r="G504" s="74">
        <v>0</v>
      </c>
      <c r="H504" s="74">
        <v>0</v>
      </c>
    </row>
    <row r="505" spans="1:8" x14ac:dyDescent="0.25">
      <c r="A505" s="72">
        <v>15</v>
      </c>
      <c r="B505" s="72">
        <v>356</v>
      </c>
      <c r="C505" s="94" t="s">
        <v>70</v>
      </c>
      <c r="D505" s="74">
        <v>21601</v>
      </c>
      <c r="E505" s="74">
        <v>12378</v>
      </c>
      <c r="F505" s="74">
        <v>33979</v>
      </c>
      <c r="G505" s="74">
        <v>11347</v>
      </c>
      <c r="H505" s="74">
        <v>45326</v>
      </c>
    </row>
    <row r="506" spans="1:8" x14ac:dyDescent="0.25">
      <c r="A506" s="72">
        <v>16</v>
      </c>
      <c r="B506" s="72"/>
      <c r="C506" s="71" t="s">
        <v>35</v>
      </c>
      <c r="D506" s="74"/>
      <c r="E506" s="74"/>
      <c r="F506" s="74"/>
      <c r="G506" s="74"/>
      <c r="H506" s="74"/>
    </row>
    <row r="507" spans="1:8" x14ac:dyDescent="0.25">
      <c r="A507" s="72">
        <v>17</v>
      </c>
      <c r="B507" s="72">
        <v>360</v>
      </c>
      <c r="C507" s="69" t="s">
        <v>27</v>
      </c>
      <c r="D507" s="74">
        <v>27</v>
      </c>
      <c r="E507" s="74">
        <v>0</v>
      </c>
      <c r="F507" s="74">
        <v>27</v>
      </c>
      <c r="G507" s="74">
        <v>0</v>
      </c>
      <c r="H507" s="74">
        <v>27</v>
      </c>
    </row>
    <row r="508" spans="1:8" x14ac:dyDescent="0.25">
      <c r="A508" s="72">
        <v>18</v>
      </c>
      <c r="B508" s="72">
        <v>361</v>
      </c>
      <c r="C508" s="93" t="s">
        <v>28</v>
      </c>
      <c r="D508" s="74">
        <v>606694</v>
      </c>
      <c r="E508" s="74">
        <v>69519</v>
      </c>
      <c r="F508" s="74">
        <v>676213</v>
      </c>
      <c r="G508" s="74">
        <v>86499</v>
      </c>
      <c r="H508" s="74">
        <v>762712</v>
      </c>
    </row>
    <row r="509" spans="1:8" x14ac:dyDescent="0.25">
      <c r="A509" s="72">
        <v>19</v>
      </c>
      <c r="B509" s="72">
        <v>362</v>
      </c>
      <c r="C509" s="93" t="s">
        <v>71</v>
      </c>
      <c r="D509" s="74">
        <v>461883</v>
      </c>
      <c r="E509" s="74">
        <v>19767</v>
      </c>
      <c r="F509" s="74">
        <v>481650</v>
      </c>
      <c r="G509" s="74">
        <v>18121</v>
      </c>
      <c r="H509" s="74">
        <v>499771</v>
      </c>
    </row>
    <row r="510" spans="1:8" x14ac:dyDescent="0.25">
      <c r="A510" s="72">
        <v>20</v>
      </c>
      <c r="B510" s="72">
        <v>363</v>
      </c>
      <c r="C510" s="93" t="s">
        <v>41</v>
      </c>
      <c r="D510" s="74">
        <v>2338960</v>
      </c>
      <c r="E510" s="74">
        <v>-235874</v>
      </c>
      <c r="F510" s="74">
        <v>2103086</v>
      </c>
      <c r="G510" s="74">
        <v>289552</v>
      </c>
      <c r="H510" s="74">
        <v>2392638</v>
      </c>
    </row>
    <row r="511" spans="1:8" x14ac:dyDescent="0.25">
      <c r="A511" s="72">
        <v>21</v>
      </c>
      <c r="B511" s="72">
        <v>364</v>
      </c>
      <c r="C511" s="93" t="s">
        <v>42</v>
      </c>
      <c r="D511" s="74">
        <v>0</v>
      </c>
      <c r="E511" s="74">
        <v>0</v>
      </c>
      <c r="F511" s="74">
        <v>0</v>
      </c>
      <c r="G511" s="74">
        <v>0</v>
      </c>
      <c r="H511" s="74">
        <v>0</v>
      </c>
    </row>
    <row r="512" spans="1:8" x14ac:dyDescent="0.25">
      <c r="A512" s="72">
        <v>22</v>
      </c>
      <c r="B512" s="72">
        <v>365</v>
      </c>
      <c r="C512" s="93" t="s">
        <v>44</v>
      </c>
      <c r="D512" s="74">
        <v>1398089</v>
      </c>
      <c r="E512" s="74">
        <v>63703</v>
      </c>
      <c r="F512" s="74">
        <v>1461792</v>
      </c>
      <c r="G512" s="74">
        <v>58394</v>
      </c>
      <c r="H512" s="74">
        <v>1520186</v>
      </c>
    </row>
    <row r="513" spans="1:8" x14ac:dyDescent="0.25">
      <c r="A513" s="72">
        <v>23</v>
      </c>
      <c r="B513" s="72"/>
      <c r="C513" s="71" t="s">
        <v>72</v>
      </c>
      <c r="D513" s="74"/>
      <c r="E513" s="74"/>
      <c r="F513" s="74"/>
      <c r="G513" s="74"/>
      <c r="H513" s="74"/>
    </row>
    <row r="514" spans="1:8" x14ac:dyDescent="0.25">
      <c r="A514" s="72">
        <v>24</v>
      </c>
      <c r="B514" s="72">
        <v>370</v>
      </c>
      <c r="C514" s="69" t="s">
        <v>27</v>
      </c>
      <c r="D514" s="74">
        <v>0</v>
      </c>
      <c r="E514" s="74">
        <v>0</v>
      </c>
      <c r="F514" s="74">
        <v>0</v>
      </c>
      <c r="G514" s="74">
        <v>0</v>
      </c>
      <c r="H514" s="74">
        <v>0</v>
      </c>
    </row>
    <row r="515" spans="1:8" x14ac:dyDescent="0.25">
      <c r="A515" s="72">
        <v>25</v>
      </c>
      <c r="B515" s="72">
        <v>370.1</v>
      </c>
      <c r="C515" s="69" t="s">
        <v>73</v>
      </c>
      <c r="D515" s="74">
        <v>0</v>
      </c>
      <c r="E515" s="74">
        <v>0</v>
      </c>
      <c r="F515" s="74">
        <v>0</v>
      </c>
      <c r="G515" s="74">
        <v>0</v>
      </c>
      <c r="H515" s="74">
        <v>0</v>
      </c>
    </row>
    <row r="516" spans="1:8" x14ac:dyDescent="0.25">
      <c r="A516" s="72">
        <v>26</v>
      </c>
      <c r="B516" s="72">
        <v>370.2</v>
      </c>
      <c r="C516" s="69" t="s">
        <v>74</v>
      </c>
      <c r="D516" s="74">
        <v>0</v>
      </c>
      <c r="E516" s="74">
        <v>0</v>
      </c>
      <c r="F516" s="74">
        <v>0</v>
      </c>
      <c r="G516" s="74">
        <v>0</v>
      </c>
      <c r="H516" s="74">
        <v>0</v>
      </c>
    </row>
    <row r="517" spans="1:8" x14ac:dyDescent="0.25">
      <c r="A517" s="72">
        <v>27</v>
      </c>
      <c r="B517" s="72">
        <v>371</v>
      </c>
      <c r="C517" s="93" t="s">
        <v>28</v>
      </c>
      <c r="D517" s="74">
        <v>1171132</v>
      </c>
      <c r="E517" s="74">
        <v>345155</v>
      </c>
      <c r="F517" s="74">
        <v>1516287</v>
      </c>
      <c r="G517" s="74">
        <v>325565</v>
      </c>
      <c r="H517" s="74">
        <v>1841852</v>
      </c>
    </row>
    <row r="518" spans="1:8" x14ac:dyDescent="0.25">
      <c r="A518" s="72">
        <v>28</v>
      </c>
      <c r="B518" s="72">
        <v>372</v>
      </c>
      <c r="C518" s="93" t="s">
        <v>75</v>
      </c>
      <c r="D518" s="74">
        <v>5783391</v>
      </c>
      <c r="E518" s="74">
        <v>-406602</v>
      </c>
      <c r="F518" s="74">
        <v>5376789</v>
      </c>
      <c r="G518" s="74">
        <v>-120821</v>
      </c>
      <c r="H518" s="74">
        <v>5255968</v>
      </c>
    </row>
    <row r="519" spans="1:8" x14ac:dyDescent="0.25">
      <c r="A519" s="72">
        <v>29</v>
      </c>
      <c r="B519" s="72">
        <v>373</v>
      </c>
      <c r="C519" s="93" t="s">
        <v>76</v>
      </c>
      <c r="D519" s="74">
        <v>396049</v>
      </c>
      <c r="E519" s="74">
        <v>-150090</v>
      </c>
      <c r="F519" s="74">
        <v>245959</v>
      </c>
      <c r="G519" s="74">
        <v>-156594</v>
      </c>
      <c r="H519" s="74">
        <v>89365</v>
      </c>
    </row>
    <row r="520" spans="1:8" x14ac:dyDescent="0.25">
      <c r="A520" s="72">
        <v>30</v>
      </c>
      <c r="B520" s="72">
        <v>374</v>
      </c>
      <c r="C520" s="93" t="s">
        <v>77</v>
      </c>
      <c r="D520" s="74">
        <v>38393</v>
      </c>
      <c r="E520" s="74">
        <v>16025</v>
      </c>
      <c r="F520" s="74">
        <v>54418</v>
      </c>
      <c r="G520" s="74">
        <v>14689</v>
      </c>
      <c r="H520" s="74">
        <v>69107</v>
      </c>
    </row>
    <row r="521" spans="1:8" x14ac:dyDescent="0.25">
      <c r="A521" s="72">
        <v>31</v>
      </c>
      <c r="B521" s="72">
        <v>375</v>
      </c>
      <c r="C521" s="93" t="s">
        <v>78</v>
      </c>
      <c r="D521" s="74">
        <v>0</v>
      </c>
      <c r="E521" s="74">
        <v>0</v>
      </c>
      <c r="F521" s="74">
        <v>0</v>
      </c>
      <c r="G521" s="74">
        <v>0</v>
      </c>
      <c r="H521" s="74">
        <v>0</v>
      </c>
    </row>
    <row r="522" spans="1:8" x14ac:dyDescent="0.25">
      <c r="A522" s="72">
        <v>32</v>
      </c>
      <c r="B522" s="72"/>
      <c r="C522" s="71" t="s">
        <v>79</v>
      </c>
      <c r="D522" s="74"/>
      <c r="E522" s="74"/>
      <c r="F522" s="74"/>
      <c r="G522" s="74"/>
      <c r="H522" s="74"/>
    </row>
    <row r="523" spans="1:8" x14ac:dyDescent="0.25">
      <c r="A523" s="72">
        <v>33</v>
      </c>
      <c r="B523" s="72">
        <v>389</v>
      </c>
      <c r="C523" s="93" t="s">
        <v>80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</row>
    <row r="524" spans="1:8" x14ac:dyDescent="0.25">
      <c r="A524" s="72">
        <v>34</v>
      </c>
      <c r="B524" s="72">
        <v>390</v>
      </c>
      <c r="C524" s="92" t="s">
        <v>81</v>
      </c>
      <c r="D524" s="74">
        <v>145902</v>
      </c>
      <c r="E524" s="74">
        <v>16296</v>
      </c>
      <c r="F524" s="74">
        <v>162198</v>
      </c>
      <c r="G524" s="74">
        <v>40871</v>
      </c>
      <c r="H524" s="74">
        <v>203069</v>
      </c>
    </row>
    <row r="525" spans="1:8" x14ac:dyDescent="0.25">
      <c r="A525" s="72">
        <v>35</v>
      </c>
      <c r="B525" s="72">
        <v>390.1</v>
      </c>
      <c r="C525" s="93" t="s">
        <v>82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</row>
    <row r="526" spans="1:8" x14ac:dyDescent="0.25">
      <c r="A526" s="72">
        <v>36</v>
      </c>
      <c r="B526" s="72">
        <v>390.2</v>
      </c>
      <c r="C526" s="93" t="s">
        <v>83</v>
      </c>
      <c r="D526" s="74">
        <v>0</v>
      </c>
      <c r="E526" s="74">
        <v>0</v>
      </c>
      <c r="F526" s="74">
        <v>0</v>
      </c>
      <c r="G526" s="74">
        <v>0</v>
      </c>
      <c r="H526" s="74">
        <v>0</v>
      </c>
    </row>
    <row r="527" spans="1:8" x14ac:dyDescent="0.25">
      <c r="A527" s="72">
        <v>37</v>
      </c>
      <c r="B527" s="72">
        <v>390.3</v>
      </c>
      <c r="C527" s="93" t="s">
        <v>84</v>
      </c>
      <c r="D527" s="74">
        <v>0</v>
      </c>
      <c r="E527" s="74">
        <v>0</v>
      </c>
      <c r="F527" s="74">
        <v>0</v>
      </c>
      <c r="G527" s="74">
        <v>0</v>
      </c>
      <c r="H527" s="74">
        <v>0</v>
      </c>
    </row>
    <row r="528" spans="1:8" x14ac:dyDescent="0.25">
      <c r="A528" s="72">
        <v>38</v>
      </c>
      <c r="B528" s="72">
        <v>390.9</v>
      </c>
      <c r="C528" s="93" t="s">
        <v>85</v>
      </c>
      <c r="D528" s="74">
        <v>0</v>
      </c>
      <c r="E528" s="74">
        <v>0</v>
      </c>
      <c r="F528" s="74">
        <v>0</v>
      </c>
      <c r="G528" s="74">
        <v>0</v>
      </c>
      <c r="H528" s="74">
        <v>0</v>
      </c>
    </row>
    <row r="529" spans="1:10" x14ac:dyDescent="0.25">
      <c r="A529" s="72">
        <v>39</v>
      </c>
      <c r="B529" s="72">
        <v>391</v>
      </c>
      <c r="C529" s="93" t="s">
        <v>86</v>
      </c>
      <c r="D529" s="74">
        <v>21946</v>
      </c>
      <c r="E529" s="74">
        <v>136</v>
      </c>
      <c r="F529" s="74">
        <v>22082</v>
      </c>
      <c r="G529" s="74">
        <v>1084</v>
      </c>
      <c r="H529" s="74">
        <v>23166</v>
      </c>
    </row>
    <row r="530" spans="1:10" x14ac:dyDescent="0.25">
      <c r="A530" s="72">
        <v>40</v>
      </c>
      <c r="B530" s="72">
        <v>391.1</v>
      </c>
      <c r="C530" s="93" t="s">
        <v>87</v>
      </c>
      <c r="D530" s="74">
        <v>4814</v>
      </c>
      <c r="E530" s="74">
        <v>17091</v>
      </c>
      <c r="F530" s="74">
        <v>21905</v>
      </c>
      <c r="G530" s="74">
        <v>15667</v>
      </c>
      <c r="H530" s="74">
        <v>37572</v>
      </c>
    </row>
    <row r="531" spans="1:10" x14ac:dyDescent="0.25">
      <c r="A531" s="72">
        <v>41</v>
      </c>
      <c r="B531" s="72">
        <v>391.2</v>
      </c>
      <c r="C531" s="93" t="s">
        <v>88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</row>
    <row r="532" spans="1:10" x14ac:dyDescent="0.25">
      <c r="A532" s="72">
        <v>42</v>
      </c>
      <c r="B532" s="72">
        <v>391.25</v>
      </c>
      <c r="C532" s="93" t="s">
        <v>89</v>
      </c>
      <c r="D532" s="74">
        <v>3020</v>
      </c>
      <c r="E532" s="74">
        <v>483</v>
      </c>
      <c r="F532" s="74">
        <v>3503</v>
      </c>
      <c r="G532" s="74">
        <v>443</v>
      </c>
      <c r="H532" s="74">
        <v>3946</v>
      </c>
    </row>
    <row r="533" spans="1:10" x14ac:dyDescent="0.25">
      <c r="A533" s="72">
        <v>43</v>
      </c>
      <c r="B533" s="72">
        <v>391.26</v>
      </c>
      <c r="C533" s="93" t="s">
        <v>90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</row>
    <row r="534" spans="1:10" x14ac:dyDescent="0.25">
      <c r="A534" s="72">
        <v>44</v>
      </c>
      <c r="B534" s="72">
        <v>391.3</v>
      </c>
      <c r="C534" s="93" t="s">
        <v>91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</row>
    <row r="535" spans="1:10" x14ac:dyDescent="0.25">
      <c r="A535" s="72">
        <v>45</v>
      </c>
      <c r="B535" s="72">
        <v>391.4</v>
      </c>
      <c r="C535" s="93" t="s">
        <v>92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</row>
    <row r="536" spans="1:10" x14ac:dyDescent="0.25">
      <c r="A536" s="72">
        <v>46</v>
      </c>
      <c r="B536" s="72">
        <v>392</v>
      </c>
      <c r="C536" s="93" t="s">
        <v>93</v>
      </c>
      <c r="D536" s="74">
        <v>429481</v>
      </c>
      <c r="E536" s="74">
        <v>28174</v>
      </c>
      <c r="F536" s="74">
        <v>457655</v>
      </c>
      <c r="G536" s="74">
        <v>34094</v>
      </c>
      <c r="H536" s="74">
        <v>491749</v>
      </c>
    </row>
    <row r="537" spans="1:10" x14ac:dyDescent="0.25">
      <c r="A537" s="72">
        <v>47</v>
      </c>
      <c r="B537" s="72">
        <v>392.1</v>
      </c>
      <c r="C537" s="93" t="s">
        <v>94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</row>
    <row r="538" spans="1:10" x14ac:dyDescent="0.25">
      <c r="A538" s="72">
        <v>48</v>
      </c>
      <c r="B538" s="72">
        <v>392.2</v>
      </c>
      <c r="C538" s="93" t="s">
        <v>95</v>
      </c>
      <c r="D538" s="74">
        <v>0</v>
      </c>
      <c r="E538" s="74">
        <v>0</v>
      </c>
      <c r="F538" s="74">
        <v>0</v>
      </c>
      <c r="G538" s="74">
        <v>0</v>
      </c>
      <c r="H538" s="74">
        <v>0</v>
      </c>
    </row>
    <row r="539" spans="1:10" x14ac:dyDescent="0.25">
      <c r="A539" s="72">
        <v>49</v>
      </c>
      <c r="B539" s="72">
        <v>392.3</v>
      </c>
      <c r="C539" s="93" t="s">
        <v>96</v>
      </c>
      <c r="D539" s="74">
        <v>0</v>
      </c>
      <c r="E539" s="74">
        <v>0</v>
      </c>
      <c r="F539" s="74">
        <v>0</v>
      </c>
      <c r="G539" s="74">
        <v>0</v>
      </c>
      <c r="H539" s="74">
        <v>0</v>
      </c>
    </row>
    <row r="540" spans="1:10" x14ac:dyDescent="0.25">
      <c r="A540" s="72">
        <v>50</v>
      </c>
      <c r="B540" s="72">
        <v>392.4</v>
      </c>
      <c r="C540" s="93" t="s">
        <v>97</v>
      </c>
      <c r="D540" s="74">
        <v>0</v>
      </c>
      <c r="E540" s="74">
        <v>0</v>
      </c>
      <c r="F540" s="74">
        <v>0</v>
      </c>
      <c r="G540" s="74">
        <v>0</v>
      </c>
      <c r="H540" s="74">
        <v>0</v>
      </c>
    </row>
    <row r="541" spans="1:10" x14ac:dyDescent="0.25">
      <c r="A541" s="72">
        <v>51</v>
      </c>
      <c r="B541" s="72">
        <v>393</v>
      </c>
      <c r="C541" s="93" t="s">
        <v>98</v>
      </c>
      <c r="D541" s="74">
        <v>29237</v>
      </c>
      <c r="E541" s="74">
        <v>1235</v>
      </c>
      <c r="F541" s="74">
        <v>30472</v>
      </c>
      <c r="G541" s="74">
        <v>1132</v>
      </c>
      <c r="H541" s="74">
        <v>31604</v>
      </c>
      <c r="I541" s="65"/>
      <c r="J541" s="65"/>
    </row>
    <row r="542" spans="1:10" x14ac:dyDescent="0.25">
      <c r="A542" s="72">
        <v>52</v>
      </c>
      <c r="B542" s="72">
        <v>394</v>
      </c>
      <c r="C542" s="93" t="s">
        <v>99</v>
      </c>
      <c r="D542" s="74">
        <v>149552</v>
      </c>
      <c r="E542" s="74">
        <v>17157</v>
      </c>
      <c r="F542" s="74">
        <v>166709</v>
      </c>
      <c r="G542" s="74">
        <v>24145</v>
      </c>
      <c r="H542" s="74">
        <v>190854</v>
      </c>
      <c r="I542" s="65"/>
      <c r="J542" s="65"/>
    </row>
    <row r="543" spans="1:10" x14ac:dyDescent="0.25">
      <c r="A543" s="72">
        <v>53</v>
      </c>
      <c r="B543" s="72">
        <v>395</v>
      </c>
      <c r="C543" s="93" t="s">
        <v>100</v>
      </c>
      <c r="D543" s="74">
        <v>46350</v>
      </c>
      <c r="E543" s="74">
        <v>9115</v>
      </c>
      <c r="F543" s="74">
        <v>55465</v>
      </c>
      <c r="G543" s="74">
        <v>8355</v>
      </c>
      <c r="H543" s="74">
        <v>63820</v>
      </c>
      <c r="I543" s="65"/>
      <c r="J543" s="65"/>
    </row>
    <row r="544" spans="1:10" x14ac:dyDescent="0.25">
      <c r="A544" s="72">
        <v>54</v>
      </c>
      <c r="B544" s="72">
        <v>396</v>
      </c>
      <c r="C544" s="93" t="s">
        <v>101</v>
      </c>
      <c r="D544" s="74">
        <v>11397</v>
      </c>
      <c r="E544" s="74">
        <v>13264</v>
      </c>
      <c r="F544" s="74">
        <v>24661</v>
      </c>
      <c r="G544" s="74">
        <v>16382</v>
      </c>
      <c r="H544" s="74">
        <v>41043</v>
      </c>
      <c r="I544" s="65"/>
      <c r="J544" s="65"/>
    </row>
    <row r="545" spans="1:10" x14ac:dyDescent="0.25">
      <c r="A545" s="72">
        <v>55</v>
      </c>
      <c r="B545" s="72">
        <v>397</v>
      </c>
      <c r="C545" s="93" t="s">
        <v>102</v>
      </c>
      <c r="D545" s="74">
        <v>131891</v>
      </c>
      <c r="E545" s="74">
        <v>64556</v>
      </c>
      <c r="F545" s="74">
        <v>196447</v>
      </c>
      <c r="G545" s="74">
        <v>59891</v>
      </c>
      <c r="H545" s="74">
        <v>256338</v>
      </c>
      <c r="I545" s="65"/>
      <c r="J545" s="72" t="s">
        <v>21</v>
      </c>
    </row>
    <row r="546" spans="1:10" x14ac:dyDescent="0.25">
      <c r="A546" s="72">
        <v>56</v>
      </c>
      <c r="B546" s="72">
        <v>397.1</v>
      </c>
      <c r="C546" s="93" t="s">
        <v>103</v>
      </c>
      <c r="D546" s="74">
        <v>0</v>
      </c>
      <c r="E546" s="74">
        <v>0</v>
      </c>
      <c r="F546" s="74">
        <v>0</v>
      </c>
      <c r="G546" s="74">
        <v>0</v>
      </c>
      <c r="H546" s="74">
        <v>0</v>
      </c>
      <c r="I546" s="65"/>
      <c r="J546" s="65"/>
    </row>
    <row r="547" spans="1:10" x14ac:dyDescent="0.25">
      <c r="A547" s="72">
        <v>57</v>
      </c>
      <c r="B547" s="72">
        <v>397.2</v>
      </c>
      <c r="C547" s="93" t="s">
        <v>104</v>
      </c>
      <c r="D547" s="74">
        <v>0</v>
      </c>
      <c r="E547" s="74">
        <v>0</v>
      </c>
      <c r="F547" s="74">
        <v>0</v>
      </c>
      <c r="G547" s="74">
        <v>0</v>
      </c>
      <c r="H547" s="74">
        <v>0</v>
      </c>
      <c r="I547" s="65"/>
      <c r="J547" s="65"/>
    </row>
    <row r="548" spans="1:10" x14ac:dyDescent="0.25">
      <c r="A548" s="72">
        <v>58</v>
      </c>
      <c r="B548" s="72">
        <v>398</v>
      </c>
      <c r="C548" s="93" t="s">
        <v>105</v>
      </c>
      <c r="D548" s="74">
        <v>101727</v>
      </c>
      <c r="E548" s="74">
        <v>-8278</v>
      </c>
      <c r="F548" s="74">
        <v>93449</v>
      </c>
      <c r="G548" s="74">
        <v>12879</v>
      </c>
      <c r="H548" s="74">
        <v>106328</v>
      </c>
      <c r="I548" s="65"/>
      <c r="J548" s="65"/>
    </row>
    <row r="549" spans="1:10" x14ac:dyDescent="0.25">
      <c r="A549" s="72">
        <v>59</v>
      </c>
      <c r="B549" s="72">
        <v>399</v>
      </c>
      <c r="C549" s="93" t="s">
        <v>106</v>
      </c>
      <c r="D549" s="74">
        <v>19093</v>
      </c>
      <c r="E549" s="74">
        <v>0</v>
      </c>
      <c r="F549" s="74">
        <v>19093</v>
      </c>
      <c r="G549" s="74">
        <v>0</v>
      </c>
      <c r="H549" s="74">
        <v>19093</v>
      </c>
      <c r="I549" s="65"/>
      <c r="J549" s="65"/>
    </row>
    <row r="550" spans="1:10" x14ac:dyDescent="0.25">
      <c r="A550" s="72">
        <v>60</v>
      </c>
      <c r="B550" s="72">
        <v>102.1</v>
      </c>
      <c r="C550" s="93" t="s">
        <v>109</v>
      </c>
      <c r="D550" s="74">
        <v>-7111</v>
      </c>
      <c r="E550" s="74">
        <v>-17042</v>
      </c>
      <c r="F550" s="74">
        <v>-24153</v>
      </c>
      <c r="G550" s="74">
        <v>-15686</v>
      </c>
      <c r="H550" s="74">
        <v>-39839</v>
      </c>
      <c r="I550" s="65"/>
      <c r="J550" s="65"/>
    </row>
    <row r="551" spans="1:10" x14ac:dyDescent="0.25">
      <c r="A551" s="72">
        <v>61</v>
      </c>
      <c r="B551" s="65"/>
      <c r="C551" s="73"/>
      <c r="D551" s="74"/>
      <c r="E551" s="74"/>
      <c r="F551" s="74"/>
      <c r="G551" s="74"/>
      <c r="H551" s="74"/>
      <c r="I551" s="65"/>
      <c r="J551" s="65"/>
    </row>
    <row r="552" spans="1:10" x14ac:dyDescent="0.25">
      <c r="A552" s="72">
        <v>62</v>
      </c>
      <c r="B552" s="65"/>
      <c r="C552" s="69" t="s">
        <v>156</v>
      </c>
      <c r="D552" s="85">
        <v>23125998</v>
      </c>
      <c r="E552" s="85">
        <v>189304</v>
      </c>
      <c r="F552" s="85">
        <v>23315302</v>
      </c>
      <c r="G552" s="85">
        <v>1215887</v>
      </c>
      <c r="H552" s="85">
        <v>24531189</v>
      </c>
      <c r="I552" s="65"/>
      <c r="J552" s="65"/>
    </row>
    <row r="553" spans="1:10" x14ac:dyDescent="0.25">
      <c r="A553" s="72">
        <v>63</v>
      </c>
      <c r="B553" s="65"/>
      <c r="C553" s="73"/>
      <c r="D553" s="74"/>
      <c r="E553" s="74"/>
      <c r="F553" s="74"/>
      <c r="G553" s="74"/>
      <c r="H553" s="74"/>
      <c r="I553" s="65"/>
      <c r="J553" s="65"/>
    </row>
    <row r="554" spans="1:10" x14ac:dyDescent="0.25">
      <c r="A554" s="72">
        <v>64</v>
      </c>
      <c r="B554" s="72">
        <v>1701</v>
      </c>
      <c r="C554" s="73" t="s">
        <v>157</v>
      </c>
      <c r="D554" s="74">
        <v>2691445</v>
      </c>
      <c r="E554" s="74">
        <v>205054</v>
      </c>
      <c r="F554" s="74">
        <v>2896499</v>
      </c>
      <c r="G554" s="74">
        <v>214392</v>
      </c>
      <c r="H554" s="74">
        <v>3110891</v>
      </c>
      <c r="I554" s="65"/>
      <c r="J554" s="65"/>
    </row>
    <row r="555" spans="1:10" x14ac:dyDescent="0.25">
      <c r="A555" s="72">
        <v>65</v>
      </c>
      <c r="B555" s="65"/>
      <c r="C555" s="69"/>
      <c r="D555" s="74"/>
      <c r="E555" s="74"/>
      <c r="F555" s="74"/>
      <c r="G555" s="74"/>
      <c r="H555" s="74"/>
      <c r="I555" s="65"/>
      <c r="J555" s="65"/>
    </row>
    <row r="556" spans="1:10" ht="15.75" thickBot="1" x14ac:dyDescent="0.3">
      <c r="A556" s="72">
        <v>66</v>
      </c>
      <c r="B556" s="65"/>
      <c r="C556" s="79" t="s">
        <v>161</v>
      </c>
      <c r="D556" s="87">
        <v>25817443</v>
      </c>
      <c r="E556" s="87">
        <v>394358</v>
      </c>
      <c r="F556" s="87">
        <v>26211801</v>
      </c>
      <c r="G556" s="87">
        <v>1430279</v>
      </c>
      <c r="H556" s="87">
        <v>27642080</v>
      </c>
      <c r="I556" s="65"/>
      <c r="J556" s="65"/>
    </row>
    <row r="557" spans="1:10" ht="15.75" thickTop="1" x14ac:dyDescent="0.25">
      <c r="A557" s="65"/>
      <c r="B557" s="65"/>
      <c r="C557" s="65"/>
      <c r="D557" s="65"/>
      <c r="E557" s="65"/>
      <c r="F557" s="65"/>
      <c r="G557" s="65"/>
      <c r="H557" s="65"/>
    </row>
    <row r="559" spans="1:10" x14ac:dyDescent="0.25">
      <c r="A559" s="65"/>
      <c r="B559" s="65"/>
      <c r="C559" s="82" t="s">
        <v>11</v>
      </c>
      <c r="D559" s="81"/>
      <c r="E559" s="81"/>
      <c r="F559" s="81"/>
      <c r="G559" s="81"/>
      <c r="H559" s="81"/>
    </row>
    <row r="560" spans="1:10" x14ac:dyDescent="0.25">
      <c r="A560" s="69"/>
      <c r="B560" s="65"/>
      <c r="C560" s="83">
        <v>99</v>
      </c>
      <c r="D560" s="69"/>
      <c r="E560" s="72"/>
      <c r="F560" s="72"/>
      <c r="G560" s="72"/>
      <c r="H560" s="72"/>
    </row>
    <row r="561" spans="1:8" ht="51.75" x14ac:dyDescent="0.25">
      <c r="A561" s="78" t="s">
        <v>149</v>
      </c>
      <c r="B561" s="78" t="s">
        <v>13</v>
      </c>
      <c r="C561" s="78" t="s">
        <v>14</v>
      </c>
      <c r="D561" s="78" t="s">
        <v>150</v>
      </c>
      <c r="E561" s="78" t="s">
        <v>151</v>
      </c>
      <c r="F561" s="78" t="s">
        <v>152</v>
      </c>
      <c r="G561" s="78" t="s">
        <v>151</v>
      </c>
      <c r="H561" s="78" t="s">
        <v>153</v>
      </c>
    </row>
    <row r="562" spans="1:8" x14ac:dyDescent="0.25">
      <c r="A562" s="72">
        <v>1</v>
      </c>
      <c r="B562" s="72"/>
      <c r="C562" s="71" t="s">
        <v>22</v>
      </c>
      <c r="D562" s="69"/>
      <c r="E562" s="69"/>
      <c r="F562" s="69"/>
      <c r="G562" s="69"/>
      <c r="H562" s="69"/>
    </row>
    <row r="563" spans="1:8" x14ac:dyDescent="0.25">
      <c r="A563" s="72">
        <v>2</v>
      </c>
      <c r="B563" s="72">
        <v>301</v>
      </c>
      <c r="C563" s="92" t="s">
        <v>23</v>
      </c>
      <c r="D563" s="86">
        <v>0</v>
      </c>
      <c r="E563" s="86">
        <v>0</v>
      </c>
      <c r="F563" s="86">
        <v>0</v>
      </c>
      <c r="G563" s="74">
        <v>0</v>
      </c>
      <c r="H563" s="86">
        <v>0</v>
      </c>
    </row>
    <row r="564" spans="1:8" x14ac:dyDescent="0.25">
      <c r="A564" s="72">
        <v>3</v>
      </c>
      <c r="B564" s="72">
        <v>302</v>
      </c>
      <c r="C564" s="93" t="s">
        <v>24</v>
      </c>
      <c r="D564" s="74">
        <v>0</v>
      </c>
      <c r="E564" s="74">
        <v>0</v>
      </c>
      <c r="F564" s="74">
        <v>0</v>
      </c>
      <c r="G564" s="74">
        <v>0</v>
      </c>
      <c r="H564" s="74">
        <v>0</v>
      </c>
    </row>
    <row r="565" spans="1:8" x14ac:dyDescent="0.25">
      <c r="A565" s="72">
        <v>4</v>
      </c>
      <c r="B565" s="72">
        <v>303</v>
      </c>
      <c r="C565" s="93" t="s">
        <v>25</v>
      </c>
      <c r="D565" s="74">
        <v>0</v>
      </c>
      <c r="E565" s="74">
        <v>-54406</v>
      </c>
      <c r="F565" s="74">
        <v>-54406</v>
      </c>
      <c r="G565" s="74">
        <v>-48948</v>
      </c>
      <c r="H565" s="74">
        <v>-103354</v>
      </c>
    </row>
    <row r="566" spans="1:8" x14ac:dyDescent="0.25">
      <c r="A566" s="72">
        <v>5</v>
      </c>
      <c r="B566" s="72"/>
      <c r="C566" s="71" t="s">
        <v>26</v>
      </c>
      <c r="D566" s="74"/>
      <c r="E566" s="74"/>
      <c r="F566" s="74"/>
      <c r="G566" s="74"/>
      <c r="H566" s="74"/>
    </row>
    <row r="567" spans="1:8" x14ac:dyDescent="0.25">
      <c r="A567" s="72">
        <v>6</v>
      </c>
      <c r="B567" s="72">
        <v>310</v>
      </c>
      <c r="C567" s="93" t="s">
        <v>27</v>
      </c>
      <c r="D567" s="74">
        <v>0</v>
      </c>
      <c r="E567" s="74">
        <v>0</v>
      </c>
      <c r="F567" s="74">
        <v>0</v>
      </c>
      <c r="G567" s="74">
        <v>0</v>
      </c>
      <c r="H567" s="74">
        <v>0</v>
      </c>
    </row>
    <row r="568" spans="1:8" x14ac:dyDescent="0.25">
      <c r="A568" s="72">
        <v>7</v>
      </c>
      <c r="B568" s="72">
        <v>311</v>
      </c>
      <c r="C568" s="93" t="s">
        <v>28</v>
      </c>
      <c r="D568" s="74">
        <v>1</v>
      </c>
      <c r="E568" s="74">
        <v>0</v>
      </c>
      <c r="F568" s="74">
        <v>1</v>
      </c>
      <c r="G568" s="74">
        <v>0</v>
      </c>
      <c r="H568" s="74">
        <v>1</v>
      </c>
    </row>
    <row r="569" spans="1:8" x14ac:dyDescent="0.25">
      <c r="A569" s="72">
        <v>8</v>
      </c>
      <c r="B569" s="72">
        <v>312</v>
      </c>
      <c r="C569" s="93" t="s">
        <v>29</v>
      </c>
      <c r="D569" s="74">
        <v>0</v>
      </c>
      <c r="E569" s="74">
        <v>0</v>
      </c>
      <c r="F569" s="74">
        <v>0</v>
      </c>
      <c r="G569" s="74">
        <v>0</v>
      </c>
      <c r="H569" s="74">
        <v>0</v>
      </c>
    </row>
    <row r="570" spans="1:8" x14ac:dyDescent="0.25">
      <c r="A570" s="72">
        <v>9</v>
      </c>
      <c r="B570" s="72">
        <v>313</v>
      </c>
      <c r="C570" s="93" t="s">
        <v>30</v>
      </c>
      <c r="D570" s="74">
        <v>0</v>
      </c>
      <c r="E570" s="74">
        <v>0</v>
      </c>
      <c r="F570" s="74">
        <v>0</v>
      </c>
      <c r="G570" s="74">
        <v>0</v>
      </c>
      <c r="H570" s="74">
        <v>0</v>
      </c>
    </row>
    <row r="571" spans="1:8" x14ac:dyDescent="0.25">
      <c r="A571" s="72">
        <v>10</v>
      </c>
      <c r="B571" s="72">
        <v>314</v>
      </c>
      <c r="C571" s="93" t="s">
        <v>31</v>
      </c>
      <c r="D571" s="74">
        <v>0</v>
      </c>
      <c r="E571" s="74">
        <v>0</v>
      </c>
      <c r="F571" s="74">
        <v>0</v>
      </c>
      <c r="G571" s="74">
        <v>0</v>
      </c>
      <c r="H571" s="74">
        <v>0</v>
      </c>
    </row>
    <row r="572" spans="1:8" x14ac:dyDescent="0.25">
      <c r="A572" s="72">
        <v>11</v>
      </c>
      <c r="B572" s="72">
        <v>315</v>
      </c>
      <c r="C572" s="93" t="s">
        <v>32</v>
      </c>
      <c r="D572" s="74">
        <v>0</v>
      </c>
      <c r="E572" s="74">
        <v>0</v>
      </c>
      <c r="F572" s="74">
        <v>0</v>
      </c>
      <c r="G572" s="74">
        <v>0</v>
      </c>
      <c r="H572" s="74">
        <v>0</v>
      </c>
    </row>
    <row r="573" spans="1:8" x14ac:dyDescent="0.25">
      <c r="A573" s="72">
        <v>12</v>
      </c>
      <c r="B573" s="72">
        <v>316</v>
      </c>
      <c r="C573" s="93" t="s">
        <v>33</v>
      </c>
      <c r="D573" s="74">
        <v>0</v>
      </c>
      <c r="E573" s="74">
        <v>0</v>
      </c>
      <c r="F573" s="74">
        <v>0</v>
      </c>
      <c r="G573" s="74">
        <v>0</v>
      </c>
      <c r="H573" s="74">
        <v>0</v>
      </c>
    </row>
    <row r="574" spans="1:8" x14ac:dyDescent="0.25">
      <c r="A574" s="72">
        <v>13</v>
      </c>
      <c r="B574" s="72">
        <v>317</v>
      </c>
      <c r="C574" s="94" t="s">
        <v>34</v>
      </c>
      <c r="D574" s="74">
        <v>0</v>
      </c>
      <c r="E574" s="74">
        <v>0</v>
      </c>
      <c r="F574" s="74">
        <v>0</v>
      </c>
      <c r="G574" s="74">
        <v>0</v>
      </c>
      <c r="H574" s="74">
        <v>0</v>
      </c>
    </row>
    <row r="575" spans="1:8" x14ac:dyDescent="0.25">
      <c r="A575" s="72">
        <v>14</v>
      </c>
      <c r="B575" s="72"/>
      <c r="C575" s="71" t="s">
        <v>35</v>
      </c>
      <c r="D575" s="74"/>
      <c r="E575" s="74"/>
      <c r="F575" s="74"/>
      <c r="G575" s="74"/>
      <c r="H575" s="74"/>
    </row>
    <row r="576" spans="1:8" x14ac:dyDescent="0.25">
      <c r="A576" s="72">
        <v>15</v>
      </c>
      <c r="B576" s="72">
        <v>320</v>
      </c>
      <c r="C576" s="93" t="s">
        <v>36</v>
      </c>
      <c r="D576" s="74">
        <v>0</v>
      </c>
      <c r="E576" s="74">
        <v>0</v>
      </c>
      <c r="F576" s="74">
        <v>0</v>
      </c>
      <c r="G576" s="74">
        <v>0</v>
      </c>
      <c r="H576" s="74">
        <v>0</v>
      </c>
    </row>
    <row r="577" spans="1:8" x14ac:dyDescent="0.25">
      <c r="A577" s="72">
        <v>16</v>
      </c>
      <c r="B577" s="72">
        <v>321</v>
      </c>
      <c r="C577" s="93" t="s">
        <v>37</v>
      </c>
      <c r="D577" s="74">
        <v>0</v>
      </c>
      <c r="E577" s="74">
        <v>0</v>
      </c>
      <c r="F577" s="74">
        <v>0</v>
      </c>
      <c r="G577" s="74">
        <v>0</v>
      </c>
      <c r="H577" s="74">
        <v>0</v>
      </c>
    </row>
    <row r="578" spans="1:8" x14ac:dyDescent="0.25">
      <c r="A578" s="72">
        <v>17</v>
      </c>
      <c r="B578" s="72">
        <v>322</v>
      </c>
      <c r="C578" s="93" t="s">
        <v>38</v>
      </c>
      <c r="D578" s="74">
        <v>0</v>
      </c>
      <c r="E578" s="74">
        <v>0</v>
      </c>
      <c r="F578" s="74">
        <v>0</v>
      </c>
      <c r="G578" s="74">
        <v>0</v>
      </c>
      <c r="H578" s="74">
        <v>0</v>
      </c>
    </row>
    <row r="579" spans="1:8" x14ac:dyDescent="0.25">
      <c r="A579" s="72">
        <v>18</v>
      </c>
      <c r="B579" s="72">
        <v>323</v>
      </c>
      <c r="C579" s="93" t="s">
        <v>39</v>
      </c>
      <c r="D579" s="74">
        <v>5</v>
      </c>
      <c r="E579" s="74">
        <v>-10907</v>
      </c>
      <c r="F579" s="74">
        <v>-10902</v>
      </c>
      <c r="G579" s="74">
        <v>0</v>
      </c>
      <c r="H579" s="74">
        <v>-10902</v>
      </c>
    </row>
    <row r="580" spans="1:8" x14ac:dyDescent="0.25">
      <c r="A580" s="72">
        <v>19</v>
      </c>
      <c r="B580" s="72">
        <v>324</v>
      </c>
      <c r="C580" s="93" t="s">
        <v>40</v>
      </c>
      <c r="D580" s="74">
        <v>0</v>
      </c>
      <c r="E580" s="74">
        <v>0</v>
      </c>
      <c r="F580" s="74">
        <v>0</v>
      </c>
      <c r="G580" s="74">
        <v>0</v>
      </c>
      <c r="H580" s="74">
        <v>0</v>
      </c>
    </row>
    <row r="581" spans="1:8" x14ac:dyDescent="0.25">
      <c r="A581" s="72">
        <v>20</v>
      </c>
      <c r="B581" s="72">
        <v>325</v>
      </c>
      <c r="C581" s="93" t="s">
        <v>41</v>
      </c>
      <c r="D581" s="74">
        <v>0</v>
      </c>
      <c r="E581" s="74">
        <v>0</v>
      </c>
      <c r="F581" s="74">
        <v>0</v>
      </c>
      <c r="G581" s="74">
        <v>0</v>
      </c>
      <c r="H581" s="74">
        <v>0</v>
      </c>
    </row>
    <row r="582" spans="1:8" x14ac:dyDescent="0.25">
      <c r="A582" s="72">
        <v>21</v>
      </c>
      <c r="B582" s="72">
        <v>326</v>
      </c>
      <c r="C582" s="93" t="s">
        <v>42</v>
      </c>
      <c r="D582" s="74">
        <v>0</v>
      </c>
      <c r="E582" s="74">
        <v>0</v>
      </c>
      <c r="F582" s="74">
        <v>0</v>
      </c>
      <c r="G582" s="74">
        <v>0</v>
      </c>
      <c r="H582" s="74">
        <v>0</v>
      </c>
    </row>
    <row r="583" spans="1:8" x14ac:dyDescent="0.25">
      <c r="A583" s="72">
        <v>22</v>
      </c>
      <c r="B583" s="72">
        <v>327</v>
      </c>
      <c r="C583" s="93" t="s">
        <v>43</v>
      </c>
      <c r="D583" s="74">
        <v>0</v>
      </c>
      <c r="E583" s="74">
        <v>0</v>
      </c>
      <c r="F583" s="74">
        <v>0</v>
      </c>
      <c r="G583" s="74">
        <v>0</v>
      </c>
      <c r="H583" s="74">
        <v>0</v>
      </c>
    </row>
    <row r="584" spans="1:8" x14ac:dyDescent="0.25">
      <c r="A584" s="72">
        <v>23</v>
      </c>
      <c r="B584" s="72">
        <v>328</v>
      </c>
      <c r="C584" s="93" t="s">
        <v>44</v>
      </c>
      <c r="D584" s="74">
        <v>0</v>
      </c>
      <c r="E584" s="74">
        <v>0</v>
      </c>
      <c r="F584" s="74">
        <v>0</v>
      </c>
      <c r="G584" s="74">
        <v>0</v>
      </c>
      <c r="H584" s="74">
        <v>0</v>
      </c>
    </row>
    <row r="585" spans="1:8" x14ac:dyDescent="0.25">
      <c r="A585" s="72">
        <v>24</v>
      </c>
      <c r="B585" s="72"/>
      <c r="C585" s="71" t="s">
        <v>45</v>
      </c>
      <c r="D585" s="74"/>
      <c r="E585" s="74"/>
      <c r="F585" s="74"/>
      <c r="G585" s="74"/>
      <c r="H585" s="74"/>
    </row>
    <row r="586" spans="1:8" x14ac:dyDescent="0.25">
      <c r="A586" s="72">
        <v>25</v>
      </c>
      <c r="B586" s="72">
        <v>330</v>
      </c>
      <c r="C586" s="93" t="s">
        <v>46</v>
      </c>
      <c r="D586" s="74">
        <v>0</v>
      </c>
      <c r="E586" s="74">
        <v>0</v>
      </c>
      <c r="F586" s="74">
        <v>0</v>
      </c>
      <c r="G586" s="74">
        <v>0</v>
      </c>
      <c r="H586" s="74">
        <v>0</v>
      </c>
    </row>
    <row r="587" spans="1:8" x14ac:dyDescent="0.25">
      <c r="A587" s="72">
        <v>26</v>
      </c>
      <c r="B587" s="72">
        <v>331</v>
      </c>
      <c r="C587" s="93" t="s">
        <v>47</v>
      </c>
      <c r="D587" s="74">
        <v>70</v>
      </c>
      <c r="E587" s="74">
        <v>0</v>
      </c>
      <c r="F587" s="74">
        <v>70</v>
      </c>
      <c r="G587" s="74">
        <v>0</v>
      </c>
      <c r="H587" s="74">
        <v>70</v>
      </c>
    </row>
    <row r="588" spans="1:8" x14ac:dyDescent="0.25">
      <c r="A588" s="72">
        <v>27</v>
      </c>
      <c r="B588" s="72">
        <v>332</v>
      </c>
      <c r="C588" s="93" t="s">
        <v>48</v>
      </c>
      <c r="D588" s="74">
        <v>155</v>
      </c>
      <c r="E588" s="74">
        <v>-458832</v>
      </c>
      <c r="F588" s="74">
        <v>-458677</v>
      </c>
      <c r="G588" s="74">
        <v>-376175</v>
      </c>
      <c r="H588" s="74">
        <v>-834852</v>
      </c>
    </row>
    <row r="589" spans="1:8" x14ac:dyDescent="0.25">
      <c r="A589" s="72">
        <v>28</v>
      </c>
      <c r="B589" s="72">
        <v>333</v>
      </c>
      <c r="C589" s="93" t="s">
        <v>49</v>
      </c>
      <c r="D589" s="74">
        <v>0</v>
      </c>
      <c r="E589" s="74">
        <v>0</v>
      </c>
      <c r="F589" s="74">
        <v>0</v>
      </c>
      <c r="G589" s="74">
        <v>0</v>
      </c>
      <c r="H589" s="74">
        <v>0</v>
      </c>
    </row>
    <row r="590" spans="1:8" x14ac:dyDescent="0.25">
      <c r="A590" s="72">
        <v>29</v>
      </c>
      <c r="B590" s="72"/>
      <c r="C590" s="71" t="s">
        <v>50</v>
      </c>
      <c r="D590" s="74"/>
      <c r="E590" s="74"/>
      <c r="F590" s="74"/>
      <c r="G590" s="74"/>
      <c r="H590" s="74"/>
    </row>
    <row r="591" spans="1:8" x14ac:dyDescent="0.25">
      <c r="A591" s="72">
        <v>30</v>
      </c>
      <c r="B591" s="72">
        <v>340</v>
      </c>
      <c r="C591" s="69" t="s">
        <v>51</v>
      </c>
      <c r="D591" s="74">
        <v>0</v>
      </c>
      <c r="E591" s="74">
        <v>0</v>
      </c>
      <c r="F591" s="74">
        <v>0</v>
      </c>
      <c r="G591" s="74">
        <v>0</v>
      </c>
      <c r="H591" s="74">
        <v>0</v>
      </c>
    </row>
    <row r="592" spans="1:8" x14ac:dyDescent="0.25">
      <c r="A592" s="72">
        <v>31</v>
      </c>
      <c r="B592" s="72">
        <v>341</v>
      </c>
      <c r="C592" s="69" t="s">
        <v>52</v>
      </c>
      <c r="D592" s="74">
        <v>22992</v>
      </c>
      <c r="E592" s="74">
        <v>3062</v>
      </c>
      <c r="F592" s="74">
        <v>26054</v>
      </c>
      <c r="G592" s="74">
        <v>2807</v>
      </c>
      <c r="H592" s="74">
        <v>28861</v>
      </c>
    </row>
    <row r="593" spans="1:8" x14ac:dyDescent="0.25">
      <c r="A593" s="72">
        <v>32</v>
      </c>
      <c r="B593" s="72">
        <v>342</v>
      </c>
      <c r="C593" s="69" t="s">
        <v>53</v>
      </c>
      <c r="D593" s="74">
        <v>-21810</v>
      </c>
      <c r="E593" s="74">
        <v>-375</v>
      </c>
      <c r="F593" s="74">
        <v>-22185</v>
      </c>
      <c r="G593" s="74">
        <v>65</v>
      </c>
      <c r="H593" s="74">
        <v>-22120</v>
      </c>
    </row>
    <row r="594" spans="1:8" x14ac:dyDescent="0.25">
      <c r="A594" s="72">
        <v>33</v>
      </c>
      <c r="B594" s="72">
        <v>342.98</v>
      </c>
      <c r="C594" s="69" t="s">
        <v>54</v>
      </c>
      <c r="D594" s="74">
        <v>0</v>
      </c>
      <c r="E594" s="74">
        <v>-16238</v>
      </c>
      <c r="F594" s="74">
        <v>-16238</v>
      </c>
      <c r="G594" s="74">
        <v>-10937</v>
      </c>
      <c r="H594" s="74">
        <v>-27175</v>
      </c>
    </row>
    <row r="595" spans="1:8" x14ac:dyDescent="0.25">
      <c r="A595" s="72">
        <v>34</v>
      </c>
      <c r="B595" s="72">
        <v>343</v>
      </c>
      <c r="C595" s="69" t="s">
        <v>55</v>
      </c>
      <c r="D595" s="74">
        <v>-13521</v>
      </c>
      <c r="E595" s="74">
        <v>-342722</v>
      </c>
      <c r="F595" s="74">
        <v>-356243</v>
      </c>
      <c r="G595" s="74">
        <v>-313032</v>
      </c>
      <c r="H595" s="74">
        <v>-669275</v>
      </c>
    </row>
    <row r="596" spans="1:8" x14ac:dyDescent="0.25">
      <c r="A596" s="72">
        <v>35</v>
      </c>
      <c r="B596" s="72">
        <v>344</v>
      </c>
      <c r="C596" s="92" t="s">
        <v>56</v>
      </c>
      <c r="D596" s="74">
        <v>0</v>
      </c>
      <c r="E596" s="74">
        <v>0</v>
      </c>
      <c r="F596" s="74">
        <v>0</v>
      </c>
      <c r="G596" s="74">
        <v>0</v>
      </c>
      <c r="H596" s="74">
        <v>0</v>
      </c>
    </row>
    <row r="597" spans="1:8" x14ac:dyDescent="0.25">
      <c r="A597" s="72">
        <v>36</v>
      </c>
      <c r="B597" s="72">
        <v>345</v>
      </c>
      <c r="C597" s="93" t="s">
        <v>57</v>
      </c>
      <c r="D597" s="74">
        <v>0</v>
      </c>
      <c r="E597" s="74">
        <v>0</v>
      </c>
      <c r="F597" s="74">
        <v>0</v>
      </c>
      <c r="G597" s="74">
        <v>0</v>
      </c>
      <c r="H597" s="74">
        <v>0</v>
      </c>
    </row>
    <row r="598" spans="1:8" x14ac:dyDescent="0.25">
      <c r="A598" s="72">
        <v>37</v>
      </c>
      <c r="B598" s="72">
        <v>346</v>
      </c>
      <c r="C598" s="93" t="s">
        <v>58</v>
      </c>
      <c r="D598" s="74">
        <v>-365</v>
      </c>
      <c r="E598" s="74">
        <v>0</v>
      </c>
      <c r="F598" s="74">
        <v>-365</v>
      </c>
      <c r="G598" s="74">
        <v>0</v>
      </c>
      <c r="H598" s="74">
        <v>-365</v>
      </c>
    </row>
    <row r="599" spans="1:8" x14ac:dyDescent="0.25">
      <c r="A599" s="72">
        <v>38</v>
      </c>
      <c r="B599" s="72">
        <v>347</v>
      </c>
      <c r="C599" s="93" t="s">
        <v>59</v>
      </c>
      <c r="D599" s="74">
        <v>0</v>
      </c>
      <c r="E599" s="74">
        <v>0</v>
      </c>
      <c r="F599" s="74">
        <v>0</v>
      </c>
      <c r="G599" s="74">
        <v>0</v>
      </c>
      <c r="H599" s="74">
        <v>0</v>
      </c>
    </row>
    <row r="600" spans="1:8" x14ac:dyDescent="0.25">
      <c r="A600" s="72">
        <v>39</v>
      </c>
      <c r="B600" s="72">
        <v>348</v>
      </c>
      <c r="C600" s="93" t="s">
        <v>60</v>
      </c>
      <c r="D600" s="74">
        <v>78</v>
      </c>
      <c r="E600" s="74">
        <v>0</v>
      </c>
      <c r="F600" s="74">
        <v>78</v>
      </c>
      <c r="G600" s="74">
        <v>0</v>
      </c>
      <c r="H600" s="74">
        <v>78</v>
      </c>
    </row>
    <row r="601" spans="1:8" x14ac:dyDescent="0.25">
      <c r="A601" s="72">
        <v>40</v>
      </c>
      <c r="B601" s="72">
        <v>349</v>
      </c>
      <c r="C601" s="93" t="s">
        <v>61</v>
      </c>
      <c r="D601" s="74">
        <v>0</v>
      </c>
      <c r="E601" s="74">
        <v>0</v>
      </c>
      <c r="F601" s="74">
        <v>0</v>
      </c>
      <c r="G601" s="74">
        <v>0</v>
      </c>
      <c r="H601" s="74">
        <v>0</v>
      </c>
    </row>
    <row r="602" spans="1:8" x14ac:dyDescent="0.25">
      <c r="A602" s="72">
        <v>41</v>
      </c>
      <c r="B602" s="72"/>
      <c r="C602" s="71" t="s">
        <v>79</v>
      </c>
      <c r="D602" s="74"/>
      <c r="E602" s="74"/>
      <c r="F602" s="74"/>
      <c r="G602" s="74"/>
      <c r="H602" s="74"/>
    </row>
    <row r="603" spans="1:8" x14ac:dyDescent="0.25">
      <c r="A603" s="72">
        <v>42</v>
      </c>
      <c r="B603" s="72">
        <v>389</v>
      </c>
      <c r="C603" s="93" t="s">
        <v>80</v>
      </c>
      <c r="D603" s="74">
        <v>0</v>
      </c>
      <c r="E603" s="74">
        <v>0</v>
      </c>
      <c r="F603" s="74">
        <v>0</v>
      </c>
      <c r="G603" s="74">
        <v>0</v>
      </c>
      <c r="H603" s="74">
        <v>0</v>
      </c>
    </row>
    <row r="604" spans="1:8" x14ac:dyDescent="0.25">
      <c r="A604" s="72">
        <v>43</v>
      </c>
      <c r="B604" s="72">
        <v>390</v>
      </c>
      <c r="C604" s="92" t="s">
        <v>81</v>
      </c>
      <c r="D604" s="74">
        <v>12802</v>
      </c>
      <c r="E604" s="74">
        <v>14105</v>
      </c>
      <c r="F604" s="74">
        <v>26907</v>
      </c>
      <c r="G604" s="74">
        <v>12930</v>
      </c>
      <c r="H604" s="74">
        <v>39837</v>
      </c>
    </row>
    <row r="605" spans="1:8" x14ac:dyDescent="0.25">
      <c r="A605" s="72">
        <v>44</v>
      </c>
      <c r="B605" s="72">
        <v>390.1</v>
      </c>
      <c r="C605" s="93" t="s">
        <v>82</v>
      </c>
      <c r="D605" s="74">
        <v>-160178</v>
      </c>
      <c r="E605" s="74">
        <v>579</v>
      </c>
      <c r="F605" s="74">
        <v>-159599</v>
      </c>
      <c r="G605" s="74">
        <v>530</v>
      </c>
      <c r="H605" s="74">
        <v>-159069</v>
      </c>
    </row>
    <row r="606" spans="1:8" x14ac:dyDescent="0.25">
      <c r="A606" s="72">
        <v>45</v>
      </c>
      <c r="B606" s="72">
        <v>390.2</v>
      </c>
      <c r="C606" s="93" t="s">
        <v>83</v>
      </c>
      <c r="D606" s="74">
        <v>0</v>
      </c>
      <c r="E606" s="74">
        <v>0</v>
      </c>
      <c r="F606" s="74">
        <v>0</v>
      </c>
      <c r="G606" s="74">
        <v>0</v>
      </c>
      <c r="H606" s="74">
        <v>0</v>
      </c>
    </row>
    <row r="607" spans="1:8" x14ac:dyDescent="0.25">
      <c r="A607" s="72">
        <v>46</v>
      </c>
      <c r="B607" s="72">
        <v>390.3</v>
      </c>
      <c r="C607" s="93" t="s">
        <v>84</v>
      </c>
      <c r="D607" s="74">
        <v>1616</v>
      </c>
      <c r="E607" s="74">
        <v>0</v>
      </c>
      <c r="F607" s="74">
        <v>1616</v>
      </c>
      <c r="G607" s="74">
        <v>0</v>
      </c>
      <c r="H607" s="74">
        <v>1616</v>
      </c>
    </row>
    <row r="608" spans="1:8" x14ac:dyDescent="0.25">
      <c r="A608" s="72">
        <v>47</v>
      </c>
      <c r="B608" s="72">
        <v>390.9</v>
      </c>
      <c r="C608" s="93" t="s">
        <v>85</v>
      </c>
      <c r="D608" s="74">
        <v>11076</v>
      </c>
      <c r="E608" s="74">
        <v>3683</v>
      </c>
      <c r="F608" s="74">
        <v>14759</v>
      </c>
      <c r="G608" s="74">
        <v>3376</v>
      </c>
      <c r="H608" s="74">
        <v>18135</v>
      </c>
    </row>
    <row r="609" spans="1:10" x14ac:dyDescent="0.25">
      <c r="A609" s="72">
        <v>48</v>
      </c>
      <c r="B609" s="72">
        <v>391</v>
      </c>
      <c r="C609" s="93" t="s">
        <v>86</v>
      </c>
      <c r="D609" s="74">
        <v>161103</v>
      </c>
      <c r="E609" s="74">
        <v>4966</v>
      </c>
      <c r="F609" s="74">
        <v>166069</v>
      </c>
      <c r="G609" s="74">
        <v>21164</v>
      </c>
      <c r="H609" s="74">
        <v>187233</v>
      </c>
    </row>
    <row r="610" spans="1:10" x14ac:dyDescent="0.25">
      <c r="A610" s="72">
        <v>49</v>
      </c>
      <c r="B610" s="72">
        <v>391.1</v>
      </c>
      <c r="C610" s="93" t="s">
        <v>87</v>
      </c>
      <c r="D610" s="74">
        <v>736973</v>
      </c>
      <c r="E610" s="74">
        <v>445316</v>
      </c>
      <c r="F610" s="74">
        <v>1182289</v>
      </c>
      <c r="G610" s="74">
        <v>810560</v>
      </c>
      <c r="H610" s="74">
        <v>1992849</v>
      </c>
    </row>
    <row r="611" spans="1:10" x14ac:dyDescent="0.25">
      <c r="A611" s="72">
        <v>50</v>
      </c>
      <c r="B611" s="72">
        <v>391.2</v>
      </c>
      <c r="C611" s="93" t="s">
        <v>88</v>
      </c>
      <c r="D611" s="74">
        <v>3151674</v>
      </c>
      <c r="E611" s="74">
        <v>600709</v>
      </c>
      <c r="F611" s="74">
        <v>3752383</v>
      </c>
      <c r="G611" s="74">
        <v>550650</v>
      </c>
      <c r="H611" s="74">
        <v>4303033</v>
      </c>
    </row>
    <row r="612" spans="1:10" x14ac:dyDescent="0.25">
      <c r="A612" s="72">
        <v>51</v>
      </c>
      <c r="B612" s="72">
        <v>391.25</v>
      </c>
      <c r="C612" s="93" t="s">
        <v>89</v>
      </c>
      <c r="D612" s="74">
        <v>18624961</v>
      </c>
      <c r="E612" s="74">
        <v>3053298</v>
      </c>
      <c r="F612" s="74">
        <v>21678259</v>
      </c>
      <c r="G612" s="74">
        <v>2731028</v>
      </c>
      <c r="H612" s="74">
        <v>24409287</v>
      </c>
    </row>
    <row r="613" spans="1:10" x14ac:dyDescent="0.25">
      <c r="A613" s="72">
        <v>52</v>
      </c>
      <c r="B613" s="72">
        <v>391.26</v>
      </c>
      <c r="C613" s="93" t="s">
        <v>90</v>
      </c>
      <c r="D613" s="74">
        <v>0</v>
      </c>
      <c r="E613" s="74">
        <v>0</v>
      </c>
      <c r="F613" s="74">
        <v>0</v>
      </c>
      <c r="G613" s="74">
        <v>0</v>
      </c>
      <c r="H613" s="74">
        <v>0</v>
      </c>
    </row>
    <row r="614" spans="1:10" x14ac:dyDescent="0.25">
      <c r="A614" s="72">
        <v>53</v>
      </c>
      <c r="B614" s="72">
        <v>391.3</v>
      </c>
      <c r="C614" s="93" t="s">
        <v>91</v>
      </c>
      <c r="D614" s="74">
        <v>-925</v>
      </c>
      <c r="E614" s="74">
        <v>-42529</v>
      </c>
      <c r="F614" s="74">
        <v>-43454</v>
      </c>
      <c r="G614" s="74">
        <v>-1061</v>
      </c>
      <c r="H614" s="74">
        <v>-44515</v>
      </c>
    </row>
    <row r="615" spans="1:10" x14ac:dyDescent="0.25">
      <c r="A615" s="72">
        <v>54</v>
      </c>
      <c r="B615" s="72">
        <v>391.4</v>
      </c>
      <c r="C615" s="93" t="s">
        <v>92</v>
      </c>
      <c r="D615" s="74">
        <v>24988843</v>
      </c>
      <c r="E615" s="74">
        <v>2318038</v>
      </c>
      <c r="F615" s="74">
        <v>27306881</v>
      </c>
      <c r="G615" s="74">
        <v>2124868</v>
      </c>
      <c r="H615" s="74">
        <v>29431749</v>
      </c>
    </row>
    <row r="616" spans="1:10" x14ac:dyDescent="0.25">
      <c r="A616" s="72">
        <v>55</v>
      </c>
      <c r="B616" s="72">
        <v>392</v>
      </c>
      <c r="C616" s="93" t="s">
        <v>93</v>
      </c>
      <c r="D616" s="74">
        <v>0</v>
      </c>
      <c r="E616" s="74">
        <v>0</v>
      </c>
      <c r="F616" s="74">
        <v>0</v>
      </c>
      <c r="G616" s="74">
        <v>0</v>
      </c>
      <c r="H616" s="74">
        <v>0</v>
      </c>
    </row>
    <row r="617" spans="1:10" x14ac:dyDescent="0.25">
      <c r="A617" s="72">
        <v>56</v>
      </c>
      <c r="B617" s="72">
        <v>392.1</v>
      </c>
      <c r="C617" s="93" t="s">
        <v>94</v>
      </c>
      <c r="D617" s="74">
        <v>363576</v>
      </c>
      <c r="E617" s="74">
        <v>122129</v>
      </c>
      <c r="F617" s="74">
        <v>485705</v>
      </c>
      <c r="G617" s="74">
        <v>111951</v>
      </c>
      <c r="H617" s="74">
        <v>597656</v>
      </c>
    </row>
    <row r="618" spans="1:10" x14ac:dyDescent="0.25">
      <c r="A618" s="72">
        <v>57</v>
      </c>
      <c r="B618" s="72">
        <v>392.2</v>
      </c>
      <c r="C618" s="93" t="s">
        <v>95</v>
      </c>
      <c r="D618" s="74">
        <v>83329</v>
      </c>
      <c r="E618" s="74">
        <v>-177505</v>
      </c>
      <c r="F618" s="74">
        <v>-94176</v>
      </c>
      <c r="G618" s="74">
        <v>0</v>
      </c>
      <c r="H618" s="74">
        <v>-94176</v>
      </c>
    </row>
    <row r="619" spans="1:10" x14ac:dyDescent="0.25">
      <c r="A619" s="72">
        <v>58</v>
      </c>
      <c r="B619" s="72">
        <v>392.3</v>
      </c>
      <c r="C619" s="93" t="s">
        <v>96</v>
      </c>
      <c r="D619" s="74">
        <v>685499</v>
      </c>
      <c r="E619" s="74">
        <v>-1719247</v>
      </c>
      <c r="F619" s="74">
        <v>-1033748</v>
      </c>
      <c r="G619" s="74">
        <v>-1836397</v>
      </c>
      <c r="H619" s="74">
        <v>-2870145</v>
      </c>
    </row>
    <row r="620" spans="1:10" x14ac:dyDescent="0.25">
      <c r="A620" s="72">
        <v>59</v>
      </c>
      <c r="B620" s="72">
        <v>392.4</v>
      </c>
      <c r="C620" s="93" t="s">
        <v>97</v>
      </c>
      <c r="D620" s="74">
        <v>710354</v>
      </c>
      <c r="E620" s="74">
        <v>132894</v>
      </c>
      <c r="F620" s="74">
        <v>843248</v>
      </c>
      <c r="G620" s="74">
        <v>179501</v>
      </c>
      <c r="H620" s="74">
        <v>1022749</v>
      </c>
    </row>
    <row r="621" spans="1:10" x14ac:dyDescent="0.25">
      <c r="A621" s="72">
        <v>60</v>
      </c>
      <c r="B621" s="72">
        <v>393</v>
      </c>
      <c r="C621" s="93" t="s">
        <v>98</v>
      </c>
      <c r="D621" s="74">
        <v>0</v>
      </c>
      <c r="E621" s="74">
        <v>0</v>
      </c>
      <c r="F621" s="74">
        <v>0</v>
      </c>
      <c r="G621" s="74">
        <v>0</v>
      </c>
      <c r="H621" s="74">
        <v>0</v>
      </c>
      <c r="I621" s="65"/>
      <c r="J621" s="65"/>
    </row>
    <row r="622" spans="1:10" x14ac:dyDescent="0.25">
      <c r="A622" s="72">
        <v>61</v>
      </c>
      <c r="B622" s="72">
        <v>394</v>
      </c>
      <c r="C622" s="93" t="s">
        <v>99</v>
      </c>
      <c r="D622" s="74">
        <v>208765</v>
      </c>
      <c r="E622" s="74">
        <v>24334</v>
      </c>
      <c r="F622" s="74">
        <v>233099</v>
      </c>
      <c r="G622" s="74">
        <v>21161</v>
      </c>
      <c r="H622" s="74">
        <v>254260</v>
      </c>
      <c r="I622" s="65"/>
      <c r="J622" s="65"/>
    </row>
    <row r="623" spans="1:10" x14ac:dyDescent="0.25">
      <c r="A623" s="72">
        <v>62</v>
      </c>
      <c r="B623" s="72">
        <v>395</v>
      </c>
      <c r="C623" s="93" t="s">
        <v>100</v>
      </c>
      <c r="D623" s="74">
        <v>0</v>
      </c>
      <c r="E623" s="74">
        <v>0</v>
      </c>
      <c r="F623" s="74">
        <v>0</v>
      </c>
      <c r="G623" s="74">
        <v>0</v>
      </c>
      <c r="H623" s="74">
        <v>0</v>
      </c>
      <c r="I623" s="65"/>
      <c r="J623" s="65"/>
    </row>
    <row r="624" spans="1:10" x14ac:dyDescent="0.25">
      <c r="A624" s="72">
        <v>63</v>
      </c>
      <c r="B624" s="72">
        <v>396</v>
      </c>
      <c r="C624" s="93" t="s">
        <v>101</v>
      </c>
      <c r="D624" s="74">
        <v>19</v>
      </c>
      <c r="E624" s="74">
        <v>1</v>
      </c>
      <c r="F624" s="74">
        <v>20</v>
      </c>
      <c r="G624" s="74">
        <v>1</v>
      </c>
      <c r="H624" s="74">
        <v>21</v>
      </c>
      <c r="I624" s="65"/>
      <c r="J624" s="65"/>
    </row>
    <row r="625" spans="1:10" x14ac:dyDescent="0.25">
      <c r="A625" s="72">
        <v>64</v>
      </c>
      <c r="B625" s="72">
        <v>397</v>
      </c>
      <c r="C625" s="93" t="s">
        <v>102</v>
      </c>
      <c r="D625" s="74">
        <v>0</v>
      </c>
      <c r="E625" s="74">
        <v>-27245</v>
      </c>
      <c r="F625" s="74">
        <v>-27245</v>
      </c>
      <c r="G625" s="74">
        <v>0</v>
      </c>
      <c r="H625" s="74">
        <v>-27245</v>
      </c>
      <c r="I625" s="65"/>
      <c r="J625" s="65"/>
    </row>
    <row r="626" spans="1:10" x14ac:dyDescent="0.25">
      <c r="A626" s="72">
        <v>65</v>
      </c>
      <c r="B626" s="72">
        <v>397.1</v>
      </c>
      <c r="C626" s="93" t="s">
        <v>103</v>
      </c>
      <c r="D626" s="74">
        <v>-30871</v>
      </c>
      <c r="E626" s="74">
        <v>30</v>
      </c>
      <c r="F626" s="74">
        <v>-30841</v>
      </c>
      <c r="G626" s="74">
        <v>54926</v>
      </c>
      <c r="H626" s="74">
        <v>24085</v>
      </c>
      <c r="I626" s="65"/>
      <c r="J626" s="65"/>
    </row>
    <row r="627" spans="1:10" x14ac:dyDescent="0.25">
      <c r="A627" s="72">
        <v>66</v>
      </c>
      <c r="B627" s="72">
        <v>397.2</v>
      </c>
      <c r="C627" s="93" t="s">
        <v>104</v>
      </c>
      <c r="D627" s="74">
        <v>38445</v>
      </c>
      <c r="E627" s="74">
        <v>11361</v>
      </c>
      <c r="F627" s="74">
        <v>49806</v>
      </c>
      <c r="G627" s="74">
        <v>10414</v>
      </c>
      <c r="H627" s="74">
        <v>60220</v>
      </c>
      <c r="I627" s="65"/>
      <c r="J627" s="65"/>
    </row>
    <row r="628" spans="1:10" x14ac:dyDescent="0.25">
      <c r="A628" s="72">
        <v>67</v>
      </c>
      <c r="B628" s="72">
        <v>398</v>
      </c>
      <c r="C628" s="93" t="s">
        <v>105</v>
      </c>
      <c r="D628" s="74">
        <v>34995</v>
      </c>
      <c r="E628" s="74">
        <v>7196</v>
      </c>
      <c r="F628" s="74">
        <v>42191</v>
      </c>
      <c r="G628" s="74">
        <v>6596</v>
      </c>
      <c r="H628" s="74">
        <v>48787</v>
      </c>
      <c r="I628" s="65"/>
      <c r="J628" s="65"/>
    </row>
    <row r="629" spans="1:10" x14ac:dyDescent="0.25">
      <c r="A629" s="72">
        <v>68</v>
      </c>
      <c r="B629" s="72">
        <v>399</v>
      </c>
      <c r="C629" s="93" t="s">
        <v>106</v>
      </c>
      <c r="D629" s="74">
        <v>205583</v>
      </c>
      <c r="E629" s="74">
        <v>9011</v>
      </c>
      <c r="F629" s="74">
        <v>214594</v>
      </c>
      <c r="G629" s="74">
        <v>4705</v>
      </c>
      <c r="H629" s="74">
        <v>219299</v>
      </c>
      <c r="I629" s="65"/>
      <c r="J629" s="65"/>
    </row>
    <row r="630" spans="1:10" x14ac:dyDescent="0.25">
      <c r="A630" s="72">
        <v>69</v>
      </c>
      <c r="B630" s="72">
        <v>102.1</v>
      </c>
      <c r="C630" s="93" t="s">
        <v>109</v>
      </c>
      <c r="D630" s="74">
        <v>-521374</v>
      </c>
      <c r="E630" s="74">
        <v>-145146</v>
      </c>
      <c r="F630" s="74">
        <v>-666520</v>
      </c>
      <c r="G630" s="74">
        <v>-134094</v>
      </c>
      <c r="H630" s="74">
        <v>-800614</v>
      </c>
      <c r="I630" s="65"/>
      <c r="J630" s="65"/>
    </row>
    <row r="631" spans="1:10" x14ac:dyDescent="0.25">
      <c r="A631" s="72">
        <v>70</v>
      </c>
      <c r="B631" s="72"/>
      <c r="C631" s="93"/>
      <c r="D631" s="74"/>
      <c r="E631" s="74"/>
      <c r="F631" s="74"/>
      <c r="G631" s="74"/>
      <c r="H631" s="74"/>
      <c r="I631" s="65"/>
      <c r="J631" s="65"/>
    </row>
    <row r="632" spans="1:10" x14ac:dyDescent="0.25">
      <c r="A632" s="72">
        <v>71</v>
      </c>
      <c r="B632" s="65"/>
      <c r="C632" s="69" t="s">
        <v>156</v>
      </c>
      <c r="D632" s="85">
        <v>49293870</v>
      </c>
      <c r="E632" s="85">
        <v>3755560</v>
      </c>
      <c r="F632" s="85">
        <v>53049430</v>
      </c>
      <c r="G632" s="85">
        <v>3926589</v>
      </c>
      <c r="H632" s="85">
        <v>56976019</v>
      </c>
      <c r="I632" s="65"/>
      <c r="J632" s="65"/>
    </row>
    <row r="633" spans="1:10" x14ac:dyDescent="0.25">
      <c r="A633" s="72">
        <v>72</v>
      </c>
      <c r="B633" s="65"/>
      <c r="C633" s="73"/>
      <c r="D633" s="74"/>
      <c r="E633" s="74"/>
      <c r="F633" s="74"/>
      <c r="G633" s="74"/>
      <c r="H633" s="74"/>
      <c r="I633" s="65"/>
      <c r="J633" s="65"/>
    </row>
    <row r="634" spans="1:10" x14ac:dyDescent="0.25">
      <c r="A634" s="72">
        <v>73</v>
      </c>
      <c r="B634" s="72">
        <v>1701</v>
      </c>
      <c r="C634" s="73" t="s">
        <v>157</v>
      </c>
      <c r="D634" s="74">
        <v>-49293870</v>
      </c>
      <c r="E634" s="74">
        <v>-3755560</v>
      </c>
      <c r="F634" s="74">
        <v>-53049430</v>
      </c>
      <c r="G634" s="74">
        <v>-3926589</v>
      </c>
      <c r="H634" s="74">
        <v>-56976019</v>
      </c>
      <c r="I634" s="65"/>
      <c r="J634" s="65"/>
    </row>
    <row r="635" spans="1:10" x14ac:dyDescent="0.25">
      <c r="A635" s="72">
        <v>74</v>
      </c>
      <c r="B635" s="65"/>
      <c r="C635" s="69"/>
      <c r="D635" s="74"/>
      <c r="E635" s="74"/>
      <c r="F635" s="74"/>
      <c r="G635" s="74"/>
      <c r="H635" s="74"/>
      <c r="I635" s="65"/>
      <c r="J635" s="65"/>
    </row>
    <row r="636" spans="1:10" ht="15.75" thickBot="1" x14ac:dyDescent="0.3">
      <c r="A636" s="72">
        <v>75</v>
      </c>
      <c r="B636" s="65"/>
      <c r="C636" s="79" t="s">
        <v>161</v>
      </c>
      <c r="D636" s="87">
        <v>0</v>
      </c>
      <c r="E636" s="87">
        <v>0</v>
      </c>
      <c r="F636" s="87">
        <v>0</v>
      </c>
      <c r="G636" s="87">
        <v>0</v>
      </c>
      <c r="H636" s="87">
        <v>0</v>
      </c>
      <c r="I636" s="65"/>
      <c r="J636" s="72">
        <v>99</v>
      </c>
    </row>
    <row r="637" spans="1:10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4F4D-E2D2-4C1C-8DD6-F63F90CB515A}">
  <dimension ref="A1:F110"/>
  <sheetViews>
    <sheetView workbookViewId="0">
      <selection activeCell="E1" sqref="E1"/>
    </sheetView>
  </sheetViews>
  <sheetFormatPr defaultColWidth="13.7109375" defaultRowHeight="15" x14ac:dyDescent="0.25"/>
  <cols>
    <col min="1" max="1" width="7.5703125" style="134" customWidth="1"/>
    <col min="2" max="2" width="9.7109375" style="134" customWidth="1"/>
    <col min="3" max="3" width="50.7109375" style="134" bestFit="1" customWidth="1"/>
    <col min="4" max="4" width="23.5703125" style="134" customWidth="1"/>
    <col min="5" max="16384" width="13.7109375" style="134"/>
  </cols>
  <sheetData>
    <row r="1" spans="1:6" ht="15.75" x14ac:dyDescent="0.25">
      <c r="A1" s="136" t="s">
        <v>162</v>
      </c>
      <c r="D1" s="137"/>
      <c r="E1" s="176" t="s">
        <v>200</v>
      </c>
    </row>
    <row r="2" spans="1:6" x14ac:dyDescent="0.25">
      <c r="A2" s="136" t="s">
        <v>175</v>
      </c>
      <c r="D2" s="137"/>
    </row>
    <row r="3" spans="1:6" x14ac:dyDescent="0.25">
      <c r="A3" s="136" t="s">
        <v>164</v>
      </c>
      <c r="D3" s="135"/>
    </row>
    <row r="4" spans="1:6" x14ac:dyDescent="0.25">
      <c r="A4" s="138"/>
      <c r="D4" s="139" t="s">
        <v>165</v>
      </c>
      <c r="F4" s="135" t="s">
        <v>182</v>
      </c>
    </row>
    <row r="5" spans="1:6" x14ac:dyDescent="0.25">
      <c r="A5" s="136"/>
      <c r="D5" s="140">
        <v>45292</v>
      </c>
      <c r="E5" s="134" t="s">
        <v>178</v>
      </c>
      <c r="F5" s="134" t="s">
        <v>180</v>
      </c>
    </row>
    <row r="6" spans="1:6" s="135" customFormat="1" x14ac:dyDescent="0.25">
      <c r="D6" s="141">
        <v>45808</v>
      </c>
      <c r="E6" s="31">
        <v>45657</v>
      </c>
      <c r="F6" s="134" t="s">
        <v>181</v>
      </c>
    </row>
    <row r="7" spans="1:6" ht="30" x14ac:dyDescent="0.25">
      <c r="A7" s="142" t="s">
        <v>166</v>
      </c>
      <c r="B7" s="143" t="s">
        <v>13</v>
      </c>
      <c r="C7" s="142" t="s">
        <v>14</v>
      </c>
      <c r="D7" s="144" t="s">
        <v>176</v>
      </c>
      <c r="E7" s="134" t="s">
        <v>179</v>
      </c>
    </row>
    <row r="8" spans="1:6" x14ac:dyDescent="0.25">
      <c r="A8" s="135">
        <v>1</v>
      </c>
      <c r="B8" s="137"/>
      <c r="C8" s="145" t="s">
        <v>22</v>
      </c>
      <c r="D8" s="146"/>
      <c r="E8" s="69"/>
    </row>
    <row r="9" spans="1:6" x14ac:dyDescent="0.25">
      <c r="A9" s="135">
        <v>2</v>
      </c>
      <c r="B9" s="135">
        <v>301</v>
      </c>
      <c r="C9" s="147" t="s">
        <v>23</v>
      </c>
      <c r="D9" s="148">
        <v>0</v>
      </c>
      <c r="E9" s="86">
        <v>0</v>
      </c>
      <c r="F9" s="146">
        <f t="shared" ref="F9:F10" si="0">D9-E9</f>
        <v>0</v>
      </c>
    </row>
    <row r="10" spans="1:6" x14ac:dyDescent="0.25">
      <c r="A10" s="135">
        <v>3</v>
      </c>
      <c r="B10" s="135">
        <v>302</v>
      </c>
      <c r="C10" s="149" t="s">
        <v>24</v>
      </c>
      <c r="D10" s="146">
        <v>0</v>
      </c>
      <c r="E10" s="74">
        <v>0</v>
      </c>
      <c r="F10" s="146">
        <f t="shared" si="0"/>
        <v>0</v>
      </c>
    </row>
    <row r="11" spans="1:6" x14ac:dyDescent="0.25">
      <c r="A11" s="135">
        <v>4</v>
      </c>
      <c r="B11" s="135">
        <v>303</v>
      </c>
      <c r="C11" s="149" t="s">
        <v>25</v>
      </c>
      <c r="D11" s="146">
        <v>949004.91999999981</v>
      </c>
      <c r="E11" s="74">
        <v>673249</v>
      </c>
      <c r="F11" s="146">
        <f>D11-E11</f>
        <v>275755.91999999981</v>
      </c>
    </row>
    <row r="12" spans="1:6" x14ac:dyDescent="0.25">
      <c r="A12" s="135">
        <v>5</v>
      </c>
      <c r="B12" s="135"/>
      <c r="C12" s="145" t="s">
        <v>26</v>
      </c>
      <c r="D12" s="146"/>
      <c r="E12" s="74"/>
    </row>
    <row r="13" spans="1:6" x14ac:dyDescent="0.25">
      <c r="A13" s="135">
        <v>6</v>
      </c>
      <c r="B13" s="135">
        <v>310</v>
      </c>
      <c r="C13" s="149" t="s">
        <v>27</v>
      </c>
      <c r="D13" s="146">
        <v>12199542.66</v>
      </c>
      <c r="E13" s="74">
        <v>11280147</v>
      </c>
      <c r="F13" s="146">
        <f t="shared" ref="F13:F19" si="1">D13-E13</f>
        <v>919395.66000000015</v>
      </c>
    </row>
    <row r="14" spans="1:6" x14ac:dyDescent="0.25">
      <c r="A14" s="135">
        <v>7</v>
      </c>
      <c r="B14" s="135">
        <v>311</v>
      </c>
      <c r="C14" s="149" t="s">
        <v>28</v>
      </c>
      <c r="D14" s="146">
        <v>10483694.199589625</v>
      </c>
      <c r="E14" s="74">
        <v>9693611</v>
      </c>
      <c r="F14" s="146">
        <f t="shared" si="1"/>
        <v>790083.199589625</v>
      </c>
    </row>
    <row r="15" spans="1:6" x14ac:dyDescent="0.25">
      <c r="A15" s="135">
        <v>8</v>
      </c>
      <c r="B15" s="135">
        <v>312</v>
      </c>
      <c r="C15" s="149" t="s">
        <v>29</v>
      </c>
      <c r="D15" s="146">
        <v>8229860.3400000008</v>
      </c>
      <c r="E15" s="74">
        <v>7609632</v>
      </c>
      <c r="F15" s="146">
        <f t="shared" si="1"/>
        <v>620228.34000000078</v>
      </c>
    </row>
    <row r="16" spans="1:6" x14ac:dyDescent="0.25">
      <c r="A16" s="135">
        <v>9</v>
      </c>
      <c r="B16" s="135">
        <v>313</v>
      </c>
      <c r="C16" s="149" t="s">
        <v>30</v>
      </c>
      <c r="D16" s="146">
        <v>22931952.990000002</v>
      </c>
      <c r="E16" s="74">
        <v>21203729</v>
      </c>
      <c r="F16" s="146">
        <f t="shared" si="1"/>
        <v>1728223.9900000021</v>
      </c>
    </row>
    <row r="17" spans="1:6" x14ac:dyDescent="0.25">
      <c r="A17" s="135">
        <v>10</v>
      </c>
      <c r="B17" s="135">
        <v>314</v>
      </c>
      <c r="C17" s="149" t="s">
        <v>31</v>
      </c>
      <c r="D17" s="146">
        <v>2170916.34</v>
      </c>
      <c r="E17" s="74">
        <v>2007309</v>
      </c>
      <c r="F17" s="146">
        <f t="shared" si="1"/>
        <v>163607.33999999985</v>
      </c>
    </row>
    <row r="18" spans="1:6" x14ac:dyDescent="0.25">
      <c r="A18" s="135">
        <v>11</v>
      </c>
      <c r="B18" s="135">
        <v>315</v>
      </c>
      <c r="C18" s="149" t="s">
        <v>32</v>
      </c>
      <c r="D18" s="146">
        <v>0</v>
      </c>
      <c r="E18" s="74">
        <v>0</v>
      </c>
      <c r="F18" s="146">
        <f t="shared" si="1"/>
        <v>0</v>
      </c>
    </row>
    <row r="19" spans="1:6" x14ac:dyDescent="0.25">
      <c r="A19" s="135">
        <v>12</v>
      </c>
      <c r="B19" s="135">
        <v>316</v>
      </c>
      <c r="C19" s="149" t="s">
        <v>33</v>
      </c>
      <c r="D19" s="146">
        <v>0</v>
      </c>
      <c r="E19" s="74">
        <v>0</v>
      </c>
      <c r="F19" s="146">
        <f t="shared" si="1"/>
        <v>0</v>
      </c>
    </row>
    <row r="20" spans="1:6" x14ac:dyDescent="0.25">
      <c r="A20" s="135">
        <v>13</v>
      </c>
      <c r="B20" s="135">
        <v>317</v>
      </c>
      <c r="C20" s="150" t="s">
        <v>34</v>
      </c>
      <c r="D20" s="146">
        <v>0</v>
      </c>
      <c r="E20" s="74">
        <v>0</v>
      </c>
      <c r="F20" s="146">
        <f>D20-E20</f>
        <v>0</v>
      </c>
    </row>
    <row r="21" spans="1:6" x14ac:dyDescent="0.25">
      <c r="A21" s="135">
        <v>14</v>
      </c>
      <c r="B21" s="135"/>
      <c r="C21" s="145" t="s">
        <v>35</v>
      </c>
      <c r="D21" s="146"/>
      <c r="E21" s="74"/>
    </row>
    <row r="22" spans="1:6" x14ac:dyDescent="0.25">
      <c r="A22" s="135">
        <v>15</v>
      </c>
      <c r="B22" s="135">
        <v>320</v>
      </c>
      <c r="C22" s="149" t="s">
        <v>36</v>
      </c>
      <c r="D22" s="146">
        <v>0</v>
      </c>
      <c r="E22" s="74">
        <v>0</v>
      </c>
      <c r="F22" s="146">
        <f t="shared" ref="F22:F29" si="2">D22-E22</f>
        <v>0</v>
      </c>
    </row>
    <row r="23" spans="1:6" x14ac:dyDescent="0.25">
      <c r="A23" s="135">
        <v>16</v>
      </c>
      <c r="B23" s="135">
        <v>321</v>
      </c>
      <c r="C23" s="149" t="s">
        <v>37</v>
      </c>
      <c r="D23" s="146">
        <v>1979514.5324627194</v>
      </c>
      <c r="E23" s="74">
        <v>1830332</v>
      </c>
      <c r="F23" s="146">
        <f t="shared" si="2"/>
        <v>149182.53246271936</v>
      </c>
    </row>
    <row r="24" spans="1:6" x14ac:dyDescent="0.25">
      <c r="A24" s="135">
        <v>17</v>
      </c>
      <c r="B24" s="135">
        <v>322</v>
      </c>
      <c r="C24" s="149" t="s">
        <v>38</v>
      </c>
      <c r="D24" s="146">
        <v>0</v>
      </c>
      <c r="E24" s="74">
        <v>0</v>
      </c>
      <c r="F24" s="146">
        <f t="shared" si="2"/>
        <v>0</v>
      </c>
    </row>
    <row r="25" spans="1:6" x14ac:dyDescent="0.25">
      <c r="A25" s="135">
        <v>18</v>
      </c>
      <c r="B25" s="135">
        <v>323</v>
      </c>
      <c r="C25" s="149" t="s">
        <v>39</v>
      </c>
      <c r="D25" s="146">
        <v>1488836.22274032</v>
      </c>
      <c r="E25" s="74">
        <v>1376633</v>
      </c>
      <c r="F25" s="146">
        <f t="shared" si="2"/>
        <v>112203.22274032002</v>
      </c>
    </row>
    <row r="26" spans="1:6" x14ac:dyDescent="0.25">
      <c r="A26" s="135">
        <v>19</v>
      </c>
      <c r="B26" s="135">
        <v>324</v>
      </c>
      <c r="C26" s="149" t="s">
        <v>40</v>
      </c>
      <c r="D26" s="146">
        <v>3169722.17</v>
      </c>
      <c r="E26" s="74">
        <v>2930842</v>
      </c>
      <c r="F26" s="146">
        <f t="shared" si="2"/>
        <v>238880.16999999993</v>
      </c>
    </row>
    <row r="27" spans="1:6" x14ac:dyDescent="0.25">
      <c r="A27" s="135">
        <v>20</v>
      </c>
      <c r="B27" s="135">
        <v>325</v>
      </c>
      <c r="C27" s="149" t="s">
        <v>41</v>
      </c>
      <c r="D27" s="146">
        <v>1158064.1101974747</v>
      </c>
      <c r="E27" s="74">
        <v>1070789</v>
      </c>
      <c r="F27" s="146">
        <f t="shared" si="2"/>
        <v>87275.110197474714</v>
      </c>
    </row>
    <row r="28" spans="1:6" x14ac:dyDescent="0.25">
      <c r="A28" s="135">
        <v>21</v>
      </c>
      <c r="B28" s="135">
        <v>326</v>
      </c>
      <c r="C28" s="149" t="s">
        <v>42</v>
      </c>
      <c r="D28" s="146">
        <v>0</v>
      </c>
      <c r="E28" s="74">
        <v>0</v>
      </c>
      <c r="F28" s="146">
        <f t="shared" si="2"/>
        <v>0</v>
      </c>
    </row>
    <row r="29" spans="1:6" x14ac:dyDescent="0.25">
      <c r="A29" s="135">
        <v>22</v>
      </c>
      <c r="B29" s="135">
        <v>327</v>
      </c>
      <c r="C29" s="149" t="s">
        <v>43</v>
      </c>
      <c r="D29" s="146">
        <v>0</v>
      </c>
      <c r="E29" s="74">
        <v>0</v>
      </c>
      <c r="F29" s="146">
        <f t="shared" si="2"/>
        <v>0</v>
      </c>
    </row>
    <row r="30" spans="1:6" x14ac:dyDescent="0.25">
      <c r="A30" s="135">
        <v>23</v>
      </c>
      <c r="B30" s="135">
        <v>328</v>
      </c>
      <c r="C30" s="149" t="s">
        <v>44</v>
      </c>
      <c r="D30" s="146">
        <v>1256214.7817194969</v>
      </c>
      <c r="E30" s="74">
        <v>1161543</v>
      </c>
      <c r="F30" s="146">
        <f>D30-E30</f>
        <v>94671.781719496939</v>
      </c>
    </row>
    <row r="31" spans="1:6" x14ac:dyDescent="0.25">
      <c r="A31" s="135">
        <v>24</v>
      </c>
      <c r="B31" s="135"/>
      <c r="C31" s="145" t="s">
        <v>45</v>
      </c>
      <c r="D31" s="146"/>
      <c r="E31" s="74"/>
    </row>
    <row r="32" spans="1:6" x14ac:dyDescent="0.25">
      <c r="A32" s="135">
        <v>25</v>
      </c>
      <c r="B32" s="135">
        <v>330</v>
      </c>
      <c r="C32" s="149" t="s">
        <v>46</v>
      </c>
      <c r="D32" s="146">
        <v>0</v>
      </c>
      <c r="E32" s="74">
        <v>0</v>
      </c>
      <c r="F32" s="146">
        <f t="shared" ref="F32:F34" si="3">D32-E32</f>
        <v>0</v>
      </c>
    </row>
    <row r="33" spans="1:6" x14ac:dyDescent="0.25">
      <c r="A33" s="135">
        <v>26</v>
      </c>
      <c r="B33" s="135">
        <v>331</v>
      </c>
      <c r="C33" s="149" t="s">
        <v>47</v>
      </c>
      <c r="D33" s="146">
        <v>3699073.2545223664</v>
      </c>
      <c r="E33" s="74">
        <v>3420299</v>
      </c>
      <c r="F33" s="146">
        <f t="shared" si="3"/>
        <v>278774.25452236645</v>
      </c>
    </row>
    <row r="34" spans="1:6" x14ac:dyDescent="0.25">
      <c r="A34" s="135">
        <v>27</v>
      </c>
      <c r="B34" s="135">
        <v>332</v>
      </c>
      <c r="C34" s="149" t="s">
        <v>48</v>
      </c>
      <c r="D34" s="146">
        <v>78641798.51220955</v>
      </c>
      <c r="E34" s="74">
        <v>35656596</v>
      </c>
      <c r="F34" s="146">
        <f t="shared" si="3"/>
        <v>42985202.51220955</v>
      </c>
    </row>
    <row r="35" spans="1:6" x14ac:dyDescent="0.25">
      <c r="A35" s="135">
        <v>28</v>
      </c>
      <c r="B35" s="135">
        <v>333</v>
      </c>
      <c r="C35" s="149" t="s">
        <v>49</v>
      </c>
      <c r="D35" s="146">
        <v>0</v>
      </c>
      <c r="E35" s="74">
        <v>0</v>
      </c>
      <c r="F35" s="146">
        <f>D35-E35</f>
        <v>0</v>
      </c>
    </row>
    <row r="36" spans="1:6" x14ac:dyDescent="0.25">
      <c r="A36" s="135">
        <v>29</v>
      </c>
      <c r="B36" s="135"/>
      <c r="C36" s="145" t="s">
        <v>50</v>
      </c>
      <c r="D36" s="146"/>
      <c r="E36" s="74"/>
    </row>
    <row r="37" spans="1:6" x14ac:dyDescent="0.25">
      <c r="A37" s="135">
        <v>30</v>
      </c>
      <c r="B37" s="135">
        <v>340</v>
      </c>
      <c r="C37" s="151" t="s">
        <v>51</v>
      </c>
      <c r="D37" s="146">
        <v>0</v>
      </c>
      <c r="E37" s="74">
        <v>0</v>
      </c>
      <c r="F37" s="146">
        <f t="shared" ref="F37:F46" si="4">D37-E37</f>
        <v>0</v>
      </c>
    </row>
    <row r="38" spans="1:6" x14ac:dyDescent="0.25">
      <c r="A38" s="135">
        <v>31</v>
      </c>
      <c r="B38" s="135">
        <v>341</v>
      </c>
      <c r="C38" s="151" t="s">
        <v>52</v>
      </c>
      <c r="D38" s="146">
        <v>0</v>
      </c>
      <c r="E38" s="74">
        <v>0</v>
      </c>
      <c r="F38" s="146">
        <f t="shared" si="4"/>
        <v>0</v>
      </c>
    </row>
    <row r="39" spans="1:6" x14ac:dyDescent="0.25">
      <c r="A39" s="135">
        <v>32</v>
      </c>
      <c r="B39" s="135">
        <v>342</v>
      </c>
      <c r="C39" s="151" t="s">
        <v>53</v>
      </c>
      <c r="D39" s="146">
        <v>8159720.8799394779</v>
      </c>
      <c r="E39" s="74">
        <v>7545092</v>
      </c>
      <c r="F39" s="146">
        <f t="shared" si="4"/>
        <v>614628.87993947789</v>
      </c>
    </row>
    <row r="40" spans="1:6" x14ac:dyDescent="0.25">
      <c r="A40" s="135">
        <v>33</v>
      </c>
      <c r="B40" s="135">
        <v>342.98</v>
      </c>
      <c r="C40" s="151" t="s">
        <v>54</v>
      </c>
      <c r="D40" s="146">
        <v>165858</v>
      </c>
      <c r="E40" s="74">
        <v>129680</v>
      </c>
      <c r="F40" s="146">
        <f t="shared" si="4"/>
        <v>36178</v>
      </c>
    </row>
    <row r="41" spans="1:6" x14ac:dyDescent="0.25">
      <c r="A41" s="135">
        <v>34</v>
      </c>
      <c r="B41" s="135">
        <v>343</v>
      </c>
      <c r="C41" s="151" t="s">
        <v>55</v>
      </c>
      <c r="D41" s="146">
        <v>306364358.88010335</v>
      </c>
      <c r="E41" s="74">
        <v>232179302</v>
      </c>
      <c r="F41" s="146">
        <f t="shared" si="4"/>
        <v>74185056.88010335</v>
      </c>
    </row>
    <row r="42" spans="1:6" x14ac:dyDescent="0.25">
      <c r="A42" s="135">
        <v>35</v>
      </c>
      <c r="B42" s="135">
        <v>344</v>
      </c>
      <c r="C42" s="147" t="s">
        <v>56</v>
      </c>
      <c r="D42" s="146">
        <v>1.2131210689945799</v>
      </c>
      <c r="E42" s="74">
        <v>1</v>
      </c>
      <c r="F42" s="146">
        <f t="shared" si="4"/>
        <v>0.21312106899457994</v>
      </c>
    </row>
    <row r="43" spans="1:6" x14ac:dyDescent="0.25">
      <c r="A43" s="135">
        <v>36</v>
      </c>
      <c r="B43" s="135">
        <v>345</v>
      </c>
      <c r="C43" s="149" t="s">
        <v>57</v>
      </c>
      <c r="D43" s="146">
        <v>126980385.98747823</v>
      </c>
      <c r="E43" s="74">
        <v>85901285</v>
      </c>
      <c r="F43" s="146">
        <f t="shared" si="4"/>
        <v>41079100.987478226</v>
      </c>
    </row>
    <row r="44" spans="1:6" x14ac:dyDescent="0.25">
      <c r="A44" s="135">
        <v>37</v>
      </c>
      <c r="B44" s="135">
        <v>346</v>
      </c>
      <c r="C44" s="149" t="s">
        <v>58</v>
      </c>
      <c r="D44" s="146">
        <v>35543627.060931481</v>
      </c>
      <c r="E44" s="74">
        <v>22727908</v>
      </c>
      <c r="F44" s="146">
        <f t="shared" si="4"/>
        <v>12815719.060931481</v>
      </c>
    </row>
    <row r="45" spans="1:6" x14ac:dyDescent="0.25">
      <c r="A45" s="135">
        <v>38</v>
      </c>
      <c r="B45" s="135">
        <v>347</v>
      </c>
      <c r="C45" s="149" t="s">
        <v>59</v>
      </c>
      <c r="D45" s="146">
        <v>21687.346448491506</v>
      </c>
      <c r="E45" s="74">
        <v>20053</v>
      </c>
      <c r="F45" s="146">
        <f t="shared" si="4"/>
        <v>1634.3464484915057</v>
      </c>
    </row>
    <row r="46" spans="1:6" x14ac:dyDescent="0.25">
      <c r="A46" s="135">
        <v>39</v>
      </c>
      <c r="B46" s="135">
        <v>348</v>
      </c>
      <c r="C46" s="149" t="s">
        <v>60</v>
      </c>
      <c r="D46" s="146">
        <v>6288807.2270235233</v>
      </c>
      <c r="E46" s="74">
        <v>4233842</v>
      </c>
      <c r="F46" s="146">
        <f t="shared" si="4"/>
        <v>2054965.2270235233</v>
      </c>
    </row>
    <row r="47" spans="1:6" x14ac:dyDescent="0.25">
      <c r="A47" s="135">
        <v>40</v>
      </c>
      <c r="B47" s="135">
        <v>349</v>
      </c>
      <c r="C47" s="149" t="s">
        <v>61</v>
      </c>
      <c r="D47" s="146">
        <v>0</v>
      </c>
      <c r="E47" s="74">
        <v>0</v>
      </c>
      <c r="F47" s="146">
        <f>D47-E47</f>
        <v>0</v>
      </c>
    </row>
    <row r="48" spans="1:6" x14ac:dyDescent="0.25">
      <c r="A48" s="135">
        <v>41</v>
      </c>
      <c r="B48" s="135"/>
      <c r="C48" s="145" t="s">
        <v>62</v>
      </c>
      <c r="D48" s="146"/>
      <c r="E48" s="74"/>
    </row>
    <row r="49" spans="1:6" x14ac:dyDescent="0.25">
      <c r="A49" s="135">
        <v>42</v>
      </c>
      <c r="B49" s="135">
        <v>350</v>
      </c>
      <c r="C49" s="149" t="s">
        <v>27</v>
      </c>
      <c r="D49" s="146">
        <v>42765.37</v>
      </c>
      <c r="E49" s="74">
        <v>38372</v>
      </c>
      <c r="F49" s="146">
        <f t="shared" ref="F49:F57" si="5">D49-E49</f>
        <v>4393.3700000000026</v>
      </c>
    </row>
    <row r="50" spans="1:6" x14ac:dyDescent="0.25">
      <c r="A50" s="135">
        <v>43</v>
      </c>
      <c r="B50" s="135">
        <v>351</v>
      </c>
      <c r="C50" s="149" t="s">
        <v>28</v>
      </c>
      <c r="D50" s="146">
        <v>852717.13630847773</v>
      </c>
      <c r="E50" s="74">
        <v>765114</v>
      </c>
      <c r="F50" s="146">
        <f t="shared" si="5"/>
        <v>87603.136308477726</v>
      </c>
    </row>
    <row r="51" spans="1:6" x14ac:dyDescent="0.25">
      <c r="A51" s="135">
        <v>44</v>
      </c>
      <c r="B51" s="152">
        <v>352</v>
      </c>
      <c r="C51" s="149" t="s">
        <v>63</v>
      </c>
      <c r="D51" s="146">
        <v>0</v>
      </c>
      <c r="E51" s="74">
        <v>0</v>
      </c>
      <c r="F51" s="146">
        <f t="shared" si="5"/>
        <v>0</v>
      </c>
    </row>
    <row r="52" spans="1:6" x14ac:dyDescent="0.25">
      <c r="A52" s="135">
        <v>45</v>
      </c>
      <c r="B52" s="135">
        <v>352.1</v>
      </c>
      <c r="C52" s="149" t="s">
        <v>64</v>
      </c>
      <c r="D52" s="146">
        <v>23664.906862745098</v>
      </c>
      <c r="E52" s="74">
        <v>21234</v>
      </c>
      <c r="F52" s="146">
        <f t="shared" si="5"/>
        <v>2430.9068627450979</v>
      </c>
    </row>
    <row r="53" spans="1:6" x14ac:dyDescent="0.25">
      <c r="A53" s="135">
        <v>46</v>
      </c>
      <c r="B53" s="135">
        <v>352.2</v>
      </c>
      <c r="C53" s="149" t="s">
        <v>65</v>
      </c>
      <c r="D53" s="146">
        <v>4725246.7006372549</v>
      </c>
      <c r="E53" s="74">
        <v>3607520</v>
      </c>
      <c r="F53" s="146">
        <f t="shared" si="5"/>
        <v>1117726.7006372549</v>
      </c>
    </row>
    <row r="54" spans="1:6" x14ac:dyDescent="0.25">
      <c r="A54" s="135">
        <v>47</v>
      </c>
      <c r="B54" s="135">
        <v>352.3</v>
      </c>
      <c r="C54" s="149" t="s">
        <v>66</v>
      </c>
      <c r="D54" s="146">
        <v>0</v>
      </c>
      <c r="E54" s="74">
        <v>0</v>
      </c>
      <c r="F54" s="146">
        <f t="shared" si="5"/>
        <v>0</v>
      </c>
    </row>
    <row r="55" spans="1:6" x14ac:dyDescent="0.25">
      <c r="A55" s="135">
        <v>48</v>
      </c>
      <c r="B55" s="135">
        <v>353</v>
      </c>
      <c r="C55" s="150" t="s">
        <v>67</v>
      </c>
      <c r="D55" s="146">
        <v>-98094</v>
      </c>
      <c r="E55" s="74">
        <v>84907</v>
      </c>
      <c r="F55" s="156">
        <f t="shared" si="5"/>
        <v>-183001</v>
      </c>
    </row>
    <row r="56" spans="1:6" x14ac:dyDescent="0.25">
      <c r="A56" s="135">
        <v>49</v>
      </c>
      <c r="B56" s="135">
        <v>354</v>
      </c>
      <c r="C56" s="150" t="s">
        <v>68</v>
      </c>
      <c r="D56" s="146">
        <v>0</v>
      </c>
      <c r="E56" s="74">
        <v>0</v>
      </c>
      <c r="F56" s="146">
        <f t="shared" si="5"/>
        <v>0</v>
      </c>
    </row>
    <row r="57" spans="1:6" x14ac:dyDescent="0.25">
      <c r="A57" s="135">
        <v>50</v>
      </c>
      <c r="B57" s="135">
        <v>355</v>
      </c>
      <c r="C57" s="150" t="s">
        <v>69</v>
      </c>
      <c r="D57" s="146">
        <v>0</v>
      </c>
      <c r="E57" s="74">
        <v>0</v>
      </c>
      <c r="F57" s="146">
        <f t="shared" si="5"/>
        <v>0</v>
      </c>
    </row>
    <row r="58" spans="1:6" x14ac:dyDescent="0.25">
      <c r="A58" s="135">
        <v>51</v>
      </c>
      <c r="B58" s="135">
        <v>356</v>
      </c>
      <c r="C58" s="150" t="s">
        <v>70</v>
      </c>
      <c r="D58" s="146">
        <v>0</v>
      </c>
      <c r="E58" s="74">
        <v>0</v>
      </c>
      <c r="F58" s="146">
        <f>D58-E58</f>
        <v>0</v>
      </c>
    </row>
    <row r="59" spans="1:6" x14ac:dyDescent="0.25">
      <c r="A59" s="135">
        <v>52</v>
      </c>
      <c r="B59" s="135"/>
      <c r="C59" s="145" t="s">
        <v>35</v>
      </c>
      <c r="D59" s="146"/>
      <c r="E59" s="74"/>
    </row>
    <row r="60" spans="1:6" x14ac:dyDescent="0.25">
      <c r="A60" s="135">
        <v>53</v>
      </c>
      <c r="B60" s="135">
        <v>360</v>
      </c>
      <c r="C60" s="151" t="s">
        <v>27</v>
      </c>
      <c r="D60" s="146">
        <v>0</v>
      </c>
      <c r="E60" s="74">
        <v>0</v>
      </c>
      <c r="F60" s="146">
        <f t="shared" ref="F60:F64" si="6">D60-E60</f>
        <v>0</v>
      </c>
    </row>
    <row r="61" spans="1:6" x14ac:dyDescent="0.25">
      <c r="A61" s="135">
        <v>54</v>
      </c>
      <c r="B61" s="135">
        <v>361</v>
      </c>
      <c r="C61" s="149" t="s">
        <v>28</v>
      </c>
      <c r="D61" s="146">
        <v>164354.29719511973</v>
      </c>
      <c r="E61" s="74">
        <v>147469</v>
      </c>
      <c r="F61" s="146">
        <f t="shared" si="6"/>
        <v>16885.297195119725</v>
      </c>
    </row>
    <row r="62" spans="1:6" x14ac:dyDescent="0.25">
      <c r="A62" s="135">
        <v>55</v>
      </c>
      <c r="B62" s="135">
        <v>362</v>
      </c>
      <c r="C62" s="149" t="s">
        <v>71</v>
      </c>
      <c r="D62" s="146">
        <v>0</v>
      </c>
      <c r="E62" s="74">
        <v>0</v>
      </c>
      <c r="F62" s="146">
        <f t="shared" si="6"/>
        <v>0</v>
      </c>
    </row>
    <row r="63" spans="1:6" x14ac:dyDescent="0.25">
      <c r="A63" s="135">
        <v>56</v>
      </c>
      <c r="B63" s="135">
        <v>363</v>
      </c>
      <c r="C63" s="149" t="s">
        <v>41</v>
      </c>
      <c r="D63" s="146">
        <v>2748208.1435514549</v>
      </c>
      <c r="E63" s="74">
        <v>2465874</v>
      </c>
      <c r="F63" s="146">
        <f t="shared" si="6"/>
        <v>282334.14355145488</v>
      </c>
    </row>
    <row r="64" spans="1:6" x14ac:dyDescent="0.25">
      <c r="A64" s="135">
        <v>57</v>
      </c>
      <c r="B64" s="135">
        <v>364</v>
      </c>
      <c r="C64" s="149" t="s">
        <v>42</v>
      </c>
      <c r="D64" s="146">
        <v>0</v>
      </c>
      <c r="E64" s="74">
        <v>0</v>
      </c>
      <c r="F64" s="146">
        <f t="shared" si="6"/>
        <v>0</v>
      </c>
    </row>
    <row r="65" spans="1:6" x14ac:dyDescent="0.25">
      <c r="A65" s="135">
        <v>58</v>
      </c>
      <c r="B65" s="135">
        <v>365</v>
      </c>
      <c r="C65" s="149" t="s">
        <v>44</v>
      </c>
      <c r="D65" s="146">
        <v>4.7640312342198099</v>
      </c>
      <c r="E65" s="74">
        <v>5</v>
      </c>
      <c r="F65" s="146">
        <f>D65-E65</f>
        <v>-0.2359687657801901</v>
      </c>
    </row>
    <row r="66" spans="1:6" x14ac:dyDescent="0.25">
      <c r="A66" s="135">
        <v>59</v>
      </c>
      <c r="B66" s="135"/>
      <c r="C66" s="145" t="s">
        <v>72</v>
      </c>
      <c r="D66" s="146"/>
      <c r="E66" s="74"/>
    </row>
    <row r="67" spans="1:6" x14ac:dyDescent="0.25">
      <c r="A67" s="135">
        <v>60</v>
      </c>
      <c r="B67" s="135">
        <v>370</v>
      </c>
      <c r="C67" s="151" t="s">
        <v>27</v>
      </c>
      <c r="D67" s="146">
        <v>0</v>
      </c>
      <c r="E67" s="74">
        <v>0</v>
      </c>
      <c r="F67" s="146">
        <f t="shared" ref="F67:F73" si="7">D67-E67</f>
        <v>0</v>
      </c>
    </row>
    <row r="68" spans="1:6" x14ac:dyDescent="0.25">
      <c r="A68" s="135">
        <v>61</v>
      </c>
      <c r="B68" s="135">
        <v>370.1</v>
      </c>
      <c r="C68" s="151" t="s">
        <v>73</v>
      </c>
      <c r="D68" s="146">
        <v>0</v>
      </c>
      <c r="E68" s="74">
        <v>0</v>
      </c>
      <c r="F68" s="146">
        <f t="shared" si="7"/>
        <v>0</v>
      </c>
    </row>
    <row r="69" spans="1:6" x14ac:dyDescent="0.25">
      <c r="A69" s="135">
        <v>62</v>
      </c>
      <c r="B69" s="135">
        <v>370.2</v>
      </c>
      <c r="C69" s="151" t="s">
        <v>74</v>
      </c>
      <c r="D69" s="146">
        <v>0</v>
      </c>
      <c r="E69" s="74">
        <v>0</v>
      </c>
      <c r="F69" s="146">
        <f t="shared" si="7"/>
        <v>0</v>
      </c>
    </row>
    <row r="70" spans="1:6" x14ac:dyDescent="0.25">
      <c r="A70" s="135">
        <v>63</v>
      </c>
      <c r="B70" s="135">
        <v>371</v>
      </c>
      <c r="C70" s="149" t="s">
        <v>28</v>
      </c>
      <c r="D70" s="146">
        <v>22156.017633955551</v>
      </c>
      <c r="E70" s="74">
        <v>19880</v>
      </c>
      <c r="F70" s="146">
        <f t="shared" si="7"/>
        <v>2276.017633955551</v>
      </c>
    </row>
    <row r="71" spans="1:6" x14ac:dyDescent="0.25">
      <c r="A71" s="135">
        <v>64</v>
      </c>
      <c r="B71" s="135">
        <v>372</v>
      </c>
      <c r="C71" s="149" t="s">
        <v>75</v>
      </c>
      <c r="D71" s="146">
        <v>8814335.6594816055</v>
      </c>
      <c r="E71" s="74">
        <v>5364998</v>
      </c>
      <c r="F71" s="146">
        <f t="shared" si="7"/>
        <v>3449337.6594816055</v>
      </c>
    </row>
    <row r="72" spans="1:6" x14ac:dyDescent="0.25">
      <c r="A72" s="135">
        <v>65</v>
      </c>
      <c r="B72" s="135">
        <v>373</v>
      </c>
      <c r="C72" s="149" t="s">
        <v>76</v>
      </c>
      <c r="D72" s="146">
        <v>1728972</v>
      </c>
      <c r="E72" s="74">
        <v>1076864</v>
      </c>
      <c r="F72" s="146">
        <f t="shared" si="7"/>
        <v>652108</v>
      </c>
    </row>
    <row r="73" spans="1:6" x14ac:dyDescent="0.25">
      <c r="A73" s="135">
        <v>66</v>
      </c>
      <c r="B73" s="135">
        <v>374</v>
      </c>
      <c r="C73" s="149" t="s">
        <v>77</v>
      </c>
      <c r="D73" s="146">
        <v>0</v>
      </c>
      <c r="E73" s="74">
        <v>0</v>
      </c>
      <c r="F73" s="146">
        <f t="shared" si="7"/>
        <v>0</v>
      </c>
    </row>
    <row r="74" spans="1:6" x14ac:dyDescent="0.25">
      <c r="A74" s="135">
        <v>67</v>
      </c>
      <c r="B74" s="135">
        <v>375</v>
      </c>
      <c r="C74" s="149" t="s">
        <v>78</v>
      </c>
      <c r="D74" s="146">
        <v>0</v>
      </c>
      <c r="E74" s="74">
        <v>0</v>
      </c>
      <c r="F74" s="146">
        <f>D74-E74</f>
        <v>0</v>
      </c>
    </row>
    <row r="75" spans="1:6" x14ac:dyDescent="0.25">
      <c r="A75" s="135">
        <v>68</v>
      </c>
      <c r="B75" s="135"/>
      <c r="C75" s="145" t="s">
        <v>79</v>
      </c>
      <c r="D75" s="146"/>
      <c r="E75" s="74"/>
    </row>
    <row r="76" spans="1:6" x14ac:dyDescent="0.25">
      <c r="A76" s="135">
        <v>69</v>
      </c>
      <c r="B76" s="135">
        <v>389</v>
      </c>
      <c r="C76" s="149" t="s">
        <v>80</v>
      </c>
      <c r="D76" s="146">
        <v>0</v>
      </c>
      <c r="E76" s="74">
        <v>0</v>
      </c>
      <c r="F76" s="146">
        <f t="shared" ref="F76:F101" si="8">D76-E76</f>
        <v>0</v>
      </c>
    </row>
    <row r="77" spans="1:6" x14ac:dyDescent="0.25">
      <c r="A77" s="135">
        <v>70</v>
      </c>
      <c r="B77" s="135">
        <v>390</v>
      </c>
      <c r="C77" s="147" t="s">
        <v>81</v>
      </c>
      <c r="D77" s="146">
        <v>5860613.6609171117</v>
      </c>
      <c r="E77" s="74">
        <v>5355763</v>
      </c>
      <c r="F77" s="146">
        <f t="shared" si="8"/>
        <v>504850.66091711167</v>
      </c>
    </row>
    <row r="78" spans="1:6" x14ac:dyDescent="0.25">
      <c r="A78" s="135">
        <v>71</v>
      </c>
      <c r="B78" s="135">
        <v>390.1</v>
      </c>
      <c r="C78" s="149" t="s">
        <v>82</v>
      </c>
      <c r="D78" s="146">
        <v>1982983.92</v>
      </c>
      <c r="E78" s="74">
        <v>1006988</v>
      </c>
      <c r="F78" s="146">
        <f t="shared" si="8"/>
        <v>975995.91999999993</v>
      </c>
    </row>
    <row r="79" spans="1:6" x14ac:dyDescent="0.25">
      <c r="A79" s="135">
        <v>72</v>
      </c>
      <c r="B79" s="135">
        <v>390.2</v>
      </c>
      <c r="C79" s="149" t="s">
        <v>83</v>
      </c>
      <c r="D79" s="146">
        <v>0</v>
      </c>
      <c r="E79" s="74">
        <v>0</v>
      </c>
      <c r="F79" s="146">
        <f t="shared" si="8"/>
        <v>0</v>
      </c>
    </row>
    <row r="80" spans="1:6" x14ac:dyDescent="0.25">
      <c r="A80" s="135">
        <v>73</v>
      </c>
      <c r="B80" s="135">
        <v>390.3</v>
      </c>
      <c r="C80" s="149" t="s">
        <v>84</v>
      </c>
      <c r="D80" s="146">
        <v>22997.100000000002</v>
      </c>
      <c r="E80" s="74">
        <v>21264</v>
      </c>
      <c r="F80" s="146">
        <f t="shared" si="8"/>
        <v>1733.1000000000022</v>
      </c>
    </row>
    <row r="81" spans="1:6" x14ac:dyDescent="0.25">
      <c r="A81" s="135">
        <v>74</v>
      </c>
      <c r="B81" s="135">
        <v>390.9</v>
      </c>
      <c r="C81" s="149" t="s">
        <v>85</v>
      </c>
      <c r="D81" s="146">
        <v>0</v>
      </c>
      <c r="E81" s="74">
        <v>0</v>
      </c>
      <c r="F81" s="146">
        <f t="shared" si="8"/>
        <v>0</v>
      </c>
    </row>
    <row r="82" spans="1:6" x14ac:dyDescent="0.25">
      <c r="A82" s="135">
        <v>75</v>
      </c>
      <c r="B82" s="135">
        <v>391</v>
      </c>
      <c r="C82" s="149" t="s">
        <v>86</v>
      </c>
      <c r="D82" s="146">
        <v>667232.09</v>
      </c>
      <c r="E82" s="74">
        <v>616761</v>
      </c>
      <c r="F82" s="146">
        <f t="shared" si="8"/>
        <v>50471.089999999967</v>
      </c>
    </row>
    <row r="83" spans="1:6" x14ac:dyDescent="0.25">
      <c r="A83" s="135">
        <v>76</v>
      </c>
      <c r="B83" s="135">
        <v>391.1</v>
      </c>
      <c r="C83" s="149" t="s">
        <v>87</v>
      </c>
      <c r="D83" s="146">
        <v>3615960.46</v>
      </c>
      <c r="E83" s="74">
        <v>2200449</v>
      </c>
      <c r="F83" s="146">
        <f t="shared" si="8"/>
        <v>1415511.46</v>
      </c>
    </row>
    <row r="84" spans="1:6" x14ac:dyDescent="0.25">
      <c r="A84" s="135">
        <v>77</v>
      </c>
      <c r="B84" s="135">
        <v>391.2</v>
      </c>
      <c r="C84" s="149" t="s">
        <v>88</v>
      </c>
      <c r="D84" s="146">
        <v>0</v>
      </c>
      <c r="E84" s="74">
        <v>0</v>
      </c>
      <c r="F84" s="146">
        <f t="shared" si="8"/>
        <v>0</v>
      </c>
    </row>
    <row r="85" spans="1:6" x14ac:dyDescent="0.25">
      <c r="A85" s="135">
        <v>78</v>
      </c>
      <c r="B85" s="135">
        <v>391.25</v>
      </c>
      <c r="C85" s="149" t="s">
        <v>89</v>
      </c>
      <c r="D85" s="146">
        <v>7771112.3499999996</v>
      </c>
      <c r="E85" s="74">
        <v>7185457</v>
      </c>
      <c r="F85" s="146">
        <f t="shared" si="8"/>
        <v>585655.34999999963</v>
      </c>
    </row>
    <row r="86" spans="1:6" x14ac:dyDescent="0.25">
      <c r="A86" s="135">
        <v>79</v>
      </c>
      <c r="B86" s="135">
        <v>391.26</v>
      </c>
      <c r="C86" s="149" t="s">
        <v>90</v>
      </c>
      <c r="D86" s="146">
        <v>0</v>
      </c>
      <c r="E86" s="74">
        <v>0</v>
      </c>
      <c r="F86" s="146">
        <f t="shared" si="8"/>
        <v>0</v>
      </c>
    </row>
    <row r="87" spans="1:6" x14ac:dyDescent="0.25">
      <c r="A87" s="135">
        <v>80</v>
      </c>
      <c r="B87" s="135">
        <v>391.3</v>
      </c>
      <c r="C87" s="149" t="s">
        <v>91</v>
      </c>
      <c r="D87" s="146">
        <v>777462</v>
      </c>
      <c r="E87" s="74">
        <v>460672</v>
      </c>
      <c r="F87" s="146">
        <f t="shared" si="8"/>
        <v>316790</v>
      </c>
    </row>
    <row r="88" spans="1:6" x14ac:dyDescent="0.25">
      <c r="A88" s="135">
        <v>81</v>
      </c>
      <c r="B88" s="135">
        <v>391.4</v>
      </c>
      <c r="C88" s="149" t="s">
        <v>92</v>
      </c>
      <c r="D88" s="146">
        <v>0</v>
      </c>
      <c r="E88" s="74">
        <v>0</v>
      </c>
      <c r="F88" s="146">
        <f t="shared" si="8"/>
        <v>0</v>
      </c>
    </row>
    <row r="89" spans="1:6" x14ac:dyDescent="0.25">
      <c r="A89" s="135">
        <v>82</v>
      </c>
      <c r="B89" s="135">
        <v>392</v>
      </c>
      <c r="C89" s="149" t="s">
        <v>93</v>
      </c>
      <c r="D89" s="146">
        <v>59485.81</v>
      </c>
      <c r="E89" s="74">
        <v>53374</v>
      </c>
      <c r="F89" s="146">
        <f t="shared" si="8"/>
        <v>6111.8099999999977</v>
      </c>
    </row>
    <row r="90" spans="1:6" x14ac:dyDescent="0.25">
      <c r="A90" s="135">
        <v>83</v>
      </c>
      <c r="B90" s="135">
        <v>392.1</v>
      </c>
      <c r="C90" s="149" t="s">
        <v>94</v>
      </c>
      <c r="D90" s="146">
        <v>0</v>
      </c>
      <c r="E90" s="74">
        <v>0</v>
      </c>
      <c r="F90" s="146">
        <f t="shared" si="8"/>
        <v>0</v>
      </c>
    </row>
    <row r="91" spans="1:6" x14ac:dyDescent="0.25">
      <c r="A91" s="135">
        <v>84</v>
      </c>
      <c r="B91" s="135">
        <v>392.2</v>
      </c>
      <c r="C91" s="149" t="s">
        <v>95</v>
      </c>
      <c r="D91" s="146">
        <v>1533099.0660900299</v>
      </c>
      <c r="E91" s="74">
        <v>1417559</v>
      </c>
      <c r="F91" s="146">
        <f t="shared" si="8"/>
        <v>115540.0660900299</v>
      </c>
    </row>
    <row r="92" spans="1:6" x14ac:dyDescent="0.25">
      <c r="A92" s="135">
        <v>85</v>
      </c>
      <c r="B92" s="135">
        <v>392.3</v>
      </c>
      <c r="C92" s="149" t="s">
        <v>96</v>
      </c>
      <c r="D92" s="146">
        <v>30498905</v>
      </c>
      <c r="E92" s="74">
        <v>15588968</v>
      </c>
      <c r="F92" s="146">
        <f t="shared" si="8"/>
        <v>14909937</v>
      </c>
    </row>
    <row r="93" spans="1:6" x14ac:dyDescent="0.25">
      <c r="A93" s="135">
        <v>86</v>
      </c>
      <c r="B93" s="135">
        <v>392.4</v>
      </c>
      <c r="C93" s="149" t="s">
        <v>97</v>
      </c>
      <c r="D93" s="146">
        <v>522106.05390996591</v>
      </c>
      <c r="E93" s="74">
        <v>482759</v>
      </c>
      <c r="F93" s="146">
        <f t="shared" si="8"/>
        <v>39347.053909965907</v>
      </c>
    </row>
    <row r="94" spans="1:6" x14ac:dyDescent="0.25">
      <c r="A94" s="135">
        <v>87</v>
      </c>
      <c r="B94" s="135">
        <v>393</v>
      </c>
      <c r="C94" s="149" t="s">
        <v>98</v>
      </c>
      <c r="D94" s="146">
        <v>0</v>
      </c>
      <c r="E94" s="74">
        <v>0</v>
      </c>
      <c r="F94" s="146">
        <f t="shared" si="8"/>
        <v>0</v>
      </c>
    </row>
    <row r="95" spans="1:6" x14ac:dyDescent="0.25">
      <c r="A95" s="135">
        <v>88</v>
      </c>
      <c r="B95" s="135">
        <v>394</v>
      </c>
      <c r="C95" s="149" t="s">
        <v>99</v>
      </c>
      <c r="D95" s="146">
        <v>2566855.42</v>
      </c>
      <c r="E95" s="74">
        <v>1481745</v>
      </c>
      <c r="F95" s="146">
        <f t="shared" si="8"/>
        <v>1085110.42</v>
      </c>
    </row>
    <row r="96" spans="1:6" x14ac:dyDescent="0.25">
      <c r="A96" s="135">
        <v>89</v>
      </c>
      <c r="B96" s="135">
        <v>395</v>
      </c>
      <c r="C96" s="149" t="s">
        <v>100</v>
      </c>
      <c r="D96" s="146">
        <v>47302.06</v>
      </c>
      <c r="E96" s="74">
        <v>43737</v>
      </c>
      <c r="F96" s="146">
        <f t="shared" si="8"/>
        <v>3565.0599999999977</v>
      </c>
    </row>
    <row r="97" spans="1:6" x14ac:dyDescent="0.25">
      <c r="A97" s="135">
        <v>90</v>
      </c>
      <c r="B97" s="135">
        <v>396</v>
      </c>
      <c r="C97" s="149" t="s">
        <v>101</v>
      </c>
      <c r="D97" s="146">
        <v>216890.49000000002</v>
      </c>
      <c r="E97" s="74">
        <v>200231</v>
      </c>
      <c r="F97" s="146">
        <f t="shared" si="8"/>
        <v>16659.49000000002</v>
      </c>
    </row>
    <row r="98" spans="1:6" x14ac:dyDescent="0.25">
      <c r="A98" s="135">
        <v>91</v>
      </c>
      <c r="B98" s="135">
        <v>397</v>
      </c>
      <c r="C98" s="149" t="s">
        <v>102</v>
      </c>
      <c r="D98" s="146">
        <v>82475.759999999995</v>
      </c>
      <c r="E98" s="74">
        <v>76121</v>
      </c>
      <c r="F98" s="146">
        <f t="shared" si="8"/>
        <v>6354.7599999999948</v>
      </c>
    </row>
    <row r="99" spans="1:6" x14ac:dyDescent="0.25">
      <c r="A99" s="135">
        <v>92</v>
      </c>
      <c r="B99" s="135">
        <v>397.1</v>
      </c>
      <c r="C99" s="149" t="s">
        <v>103</v>
      </c>
      <c r="D99" s="146">
        <v>222886.14</v>
      </c>
      <c r="E99" s="74">
        <v>206089</v>
      </c>
      <c r="F99" s="146">
        <f t="shared" si="8"/>
        <v>16797.140000000014</v>
      </c>
    </row>
    <row r="100" spans="1:6" x14ac:dyDescent="0.25">
      <c r="A100" s="135">
        <v>93</v>
      </c>
      <c r="B100" s="135">
        <v>397.2</v>
      </c>
      <c r="C100" s="149" t="s">
        <v>104</v>
      </c>
      <c r="D100" s="146">
        <v>0</v>
      </c>
      <c r="E100" s="74">
        <v>0</v>
      </c>
      <c r="F100" s="146">
        <f t="shared" si="8"/>
        <v>0</v>
      </c>
    </row>
    <row r="101" spans="1:6" x14ac:dyDescent="0.25">
      <c r="A101" s="135">
        <v>94</v>
      </c>
      <c r="B101" s="135">
        <v>398</v>
      </c>
      <c r="C101" s="149" t="s">
        <v>105</v>
      </c>
      <c r="D101" s="146">
        <v>473651.72</v>
      </c>
      <c r="E101" s="74">
        <v>434030</v>
      </c>
      <c r="F101" s="146">
        <f t="shared" si="8"/>
        <v>39621.719999999972</v>
      </c>
    </row>
    <row r="102" spans="1:6" x14ac:dyDescent="0.25">
      <c r="A102" s="135">
        <v>95</v>
      </c>
      <c r="B102" s="135">
        <v>399</v>
      </c>
      <c r="C102" s="149" t="s">
        <v>106</v>
      </c>
      <c r="D102" s="153">
        <v>19764.72</v>
      </c>
      <c r="E102" s="74">
        <v>18275</v>
      </c>
      <c r="F102" s="146">
        <f>D102-E102</f>
        <v>1489.7200000000012</v>
      </c>
    </row>
    <row r="103" spans="1:6" x14ac:dyDescent="0.25">
      <c r="A103" s="135">
        <v>96</v>
      </c>
      <c r="D103" s="146"/>
      <c r="E103" s="74"/>
    </row>
    <row r="104" spans="1:6" ht="15.75" thickBot="1" x14ac:dyDescent="0.3">
      <c r="A104" s="135">
        <v>97</v>
      </c>
      <c r="C104" s="154" t="s">
        <v>177</v>
      </c>
      <c r="D104" s="155">
        <f t="shared" ref="D104" si="9">SUM(D9:D102)</f>
        <v>707848756.44510603</v>
      </c>
    </row>
    <row r="105" spans="1:6" ht="15.75" thickTop="1" x14ac:dyDescent="0.25"/>
    <row r="110" spans="1:6" x14ac:dyDescent="0.25">
      <c r="D110" s="146"/>
    </row>
  </sheetData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93D1-7374-45B1-B8CF-E6A2D05F3FE6}">
  <dimension ref="A1:F93"/>
  <sheetViews>
    <sheetView workbookViewId="0">
      <selection activeCell="F1" sqref="F1"/>
    </sheetView>
  </sheetViews>
  <sheetFormatPr defaultRowHeight="15" x14ac:dyDescent="0.25"/>
  <cols>
    <col min="1" max="1" width="8" bestFit="1" customWidth="1"/>
    <col min="2" max="2" width="43.28515625" bestFit="1" customWidth="1"/>
    <col min="3" max="3" width="16.5703125" bestFit="1" customWidth="1"/>
  </cols>
  <sheetData>
    <row r="1" spans="1:6" ht="45" x14ac:dyDescent="0.25">
      <c r="A1" s="143" t="s">
        <v>13</v>
      </c>
      <c r="B1" s="142" t="s">
        <v>14</v>
      </c>
      <c r="C1" t="s">
        <v>183</v>
      </c>
      <c r="F1" s="176" t="s">
        <v>200</v>
      </c>
    </row>
    <row r="2" spans="1:6" x14ac:dyDescent="0.25">
      <c r="A2" s="137"/>
      <c r="B2" s="145" t="s">
        <v>22</v>
      </c>
      <c r="C2" s="157"/>
    </row>
    <row r="3" spans="1:6" x14ac:dyDescent="0.25">
      <c r="A3" s="135">
        <v>301</v>
      </c>
      <c r="B3" s="147" t="s">
        <v>23</v>
      </c>
      <c r="C3" s="157"/>
    </row>
    <row r="4" spans="1:6" x14ac:dyDescent="0.25">
      <c r="A4" s="135">
        <v>302</v>
      </c>
      <c r="B4" s="149" t="s">
        <v>24</v>
      </c>
      <c r="C4" s="157"/>
    </row>
    <row r="5" spans="1:6" x14ac:dyDescent="0.25">
      <c r="A5" s="135">
        <v>303</v>
      </c>
      <c r="B5" s="149" t="s">
        <v>25</v>
      </c>
      <c r="C5" s="157"/>
    </row>
    <row r="6" spans="1:6" x14ac:dyDescent="0.25">
      <c r="A6" s="135"/>
      <c r="B6" s="145" t="s">
        <v>26</v>
      </c>
      <c r="C6" s="157"/>
    </row>
    <row r="7" spans="1:6" x14ac:dyDescent="0.25">
      <c r="A7" s="135">
        <v>310</v>
      </c>
      <c r="B7" s="149" t="s">
        <v>27</v>
      </c>
      <c r="C7" s="157"/>
    </row>
    <row r="8" spans="1:6" x14ac:dyDescent="0.25">
      <c r="A8" s="135">
        <v>311</v>
      </c>
      <c r="B8" s="149" t="s">
        <v>28</v>
      </c>
      <c r="C8" s="157">
        <v>1.9699999999999999E-2</v>
      </c>
    </row>
    <row r="9" spans="1:6" x14ac:dyDescent="0.25">
      <c r="A9" s="135">
        <v>312</v>
      </c>
      <c r="B9" s="149" t="s">
        <v>29</v>
      </c>
      <c r="C9" s="157">
        <v>3.5000000000000001E-3</v>
      </c>
    </row>
    <row r="10" spans="1:6" x14ac:dyDescent="0.25">
      <c r="A10" s="135">
        <v>313</v>
      </c>
      <c r="B10" s="149" t="s">
        <v>30</v>
      </c>
      <c r="C10" s="157">
        <v>3.5700000000000003E-2</v>
      </c>
    </row>
    <row r="11" spans="1:6" x14ac:dyDescent="0.25">
      <c r="A11" s="135">
        <v>314</v>
      </c>
      <c r="B11" s="149" t="s">
        <v>31</v>
      </c>
      <c r="C11" s="157">
        <v>2.52E-2</v>
      </c>
    </row>
    <row r="12" spans="1:6" x14ac:dyDescent="0.25">
      <c r="A12" s="135">
        <v>315</v>
      </c>
      <c r="B12" s="149" t="s">
        <v>32</v>
      </c>
      <c r="C12" s="157">
        <v>1.77E-2</v>
      </c>
    </row>
    <row r="13" spans="1:6" x14ac:dyDescent="0.25">
      <c r="A13" s="135">
        <v>316</v>
      </c>
      <c r="B13" s="149" t="s">
        <v>33</v>
      </c>
      <c r="C13" s="157">
        <v>1.4500000000000001E-2</v>
      </c>
    </row>
    <row r="14" spans="1:6" x14ac:dyDescent="0.25">
      <c r="A14" s="135">
        <v>317</v>
      </c>
      <c r="B14" s="150" t="s">
        <v>34</v>
      </c>
      <c r="C14" s="157">
        <v>4.9700000000000001E-2</v>
      </c>
    </row>
    <row r="15" spans="1:6" x14ac:dyDescent="0.25">
      <c r="A15" s="135"/>
      <c r="B15" s="145" t="s">
        <v>35</v>
      </c>
      <c r="C15" s="157"/>
    </row>
    <row r="16" spans="1:6" x14ac:dyDescent="0.25">
      <c r="A16" s="135">
        <v>320</v>
      </c>
      <c r="B16" s="149" t="s">
        <v>36</v>
      </c>
      <c r="C16" s="157"/>
    </row>
    <row r="17" spans="1:3" x14ac:dyDescent="0.25">
      <c r="A17" s="135">
        <v>321</v>
      </c>
      <c r="B17" s="149" t="s">
        <v>37</v>
      </c>
      <c r="C17" s="157">
        <v>3.95E-2</v>
      </c>
    </row>
    <row r="18" spans="1:3" x14ac:dyDescent="0.25">
      <c r="A18" s="135">
        <v>322</v>
      </c>
      <c r="B18" s="149" t="s">
        <v>38</v>
      </c>
      <c r="C18" s="157">
        <v>3.0499999999999999E-2</v>
      </c>
    </row>
    <row r="19" spans="1:3" x14ac:dyDescent="0.25">
      <c r="A19" s="135">
        <v>323</v>
      </c>
      <c r="B19" s="149" t="s">
        <v>39</v>
      </c>
      <c r="C19" s="157">
        <v>3.0499999999999999E-2</v>
      </c>
    </row>
    <row r="20" spans="1:3" x14ac:dyDescent="0.25">
      <c r="A20" s="135">
        <v>324</v>
      </c>
      <c r="B20" s="149" t="s">
        <v>40</v>
      </c>
      <c r="C20" s="157">
        <v>1.89E-2</v>
      </c>
    </row>
    <row r="21" spans="1:3" x14ac:dyDescent="0.25">
      <c r="A21" s="135">
        <v>325</v>
      </c>
      <c r="B21" s="149" t="s">
        <v>41</v>
      </c>
      <c r="C21" s="157">
        <v>1.89E-2</v>
      </c>
    </row>
    <row r="22" spans="1:3" x14ac:dyDescent="0.25">
      <c r="A22" s="135">
        <v>326</v>
      </c>
      <c r="B22" s="149" t="s">
        <v>42</v>
      </c>
      <c r="C22" s="157">
        <v>1.89E-2</v>
      </c>
    </row>
    <row r="23" spans="1:3" x14ac:dyDescent="0.25">
      <c r="A23" s="135">
        <v>327</v>
      </c>
      <c r="B23" s="149" t="s">
        <v>43</v>
      </c>
      <c r="C23" s="157">
        <v>1.89E-2</v>
      </c>
    </row>
    <row r="24" spans="1:3" x14ac:dyDescent="0.25">
      <c r="A24" s="135">
        <v>328</v>
      </c>
      <c r="B24" s="149" t="s">
        <v>44</v>
      </c>
      <c r="C24" s="157">
        <v>1.89E-2</v>
      </c>
    </row>
    <row r="25" spans="1:3" x14ac:dyDescent="0.25">
      <c r="A25" s="135"/>
      <c r="B25" s="145" t="s">
        <v>45</v>
      </c>
      <c r="C25" s="157"/>
    </row>
    <row r="26" spans="1:3" x14ac:dyDescent="0.25">
      <c r="A26" s="135">
        <v>330</v>
      </c>
      <c r="B26" s="149" t="s">
        <v>46</v>
      </c>
      <c r="C26" s="157"/>
    </row>
    <row r="27" spans="1:3" x14ac:dyDescent="0.25">
      <c r="A27" s="135">
        <v>331</v>
      </c>
      <c r="B27" s="149" t="s">
        <v>47</v>
      </c>
      <c r="C27" s="157">
        <v>2.3400000000000001E-2</v>
      </c>
    </row>
    <row r="28" spans="1:3" x14ac:dyDescent="0.25">
      <c r="A28" s="135">
        <v>332</v>
      </c>
      <c r="B28" s="149" t="s">
        <v>48</v>
      </c>
      <c r="C28" s="157">
        <v>2.18E-2</v>
      </c>
    </row>
    <row r="29" spans="1:3" x14ac:dyDescent="0.25">
      <c r="A29" s="135">
        <v>333</v>
      </c>
      <c r="B29" s="149" t="s">
        <v>49</v>
      </c>
      <c r="C29" s="157">
        <v>3.3300000000000003E-2</v>
      </c>
    </row>
    <row r="30" spans="1:3" x14ac:dyDescent="0.25">
      <c r="A30" s="135"/>
      <c r="B30" s="145" t="s">
        <v>50</v>
      </c>
      <c r="C30" s="157"/>
    </row>
    <row r="31" spans="1:3" x14ac:dyDescent="0.25">
      <c r="A31" s="135">
        <v>340</v>
      </c>
      <c r="B31" s="151" t="s">
        <v>51</v>
      </c>
      <c r="C31" s="157"/>
    </row>
    <row r="32" spans="1:3" x14ac:dyDescent="0.25">
      <c r="A32" s="135">
        <v>341</v>
      </c>
      <c r="B32" s="151" t="s">
        <v>52</v>
      </c>
      <c r="C32" s="157">
        <v>1.49E-2</v>
      </c>
    </row>
    <row r="33" spans="1:3" x14ac:dyDescent="0.25">
      <c r="A33" s="135">
        <v>342</v>
      </c>
      <c r="B33" s="151" t="s">
        <v>53</v>
      </c>
      <c r="C33" s="157">
        <v>1.7000000000000001E-2</v>
      </c>
    </row>
    <row r="34" spans="1:3" x14ac:dyDescent="0.25">
      <c r="A34" s="135">
        <v>343</v>
      </c>
      <c r="B34" s="151" t="s">
        <v>55</v>
      </c>
      <c r="C34" s="157">
        <v>1.3899999999999999E-2</v>
      </c>
    </row>
    <row r="35" spans="1:3" x14ac:dyDescent="0.25">
      <c r="A35" s="135">
        <v>344</v>
      </c>
      <c r="B35" s="147" t="s">
        <v>56</v>
      </c>
      <c r="C35" s="157">
        <v>1.5599999999999999E-2</v>
      </c>
    </row>
    <row r="36" spans="1:3" x14ac:dyDescent="0.25">
      <c r="A36" s="135">
        <v>345</v>
      </c>
      <c r="B36" s="149" t="s">
        <v>57</v>
      </c>
      <c r="C36" s="157">
        <v>2.92E-2</v>
      </c>
    </row>
    <row r="37" spans="1:3" x14ac:dyDescent="0.25">
      <c r="A37" s="135">
        <v>346</v>
      </c>
      <c r="B37" s="149" t="s">
        <v>58</v>
      </c>
      <c r="C37" s="157">
        <v>2.4E-2</v>
      </c>
    </row>
    <row r="38" spans="1:3" x14ac:dyDescent="0.25">
      <c r="A38" s="135">
        <v>347</v>
      </c>
      <c r="B38" s="149" t="s">
        <v>59</v>
      </c>
      <c r="C38" s="157">
        <v>2.4E-2</v>
      </c>
    </row>
    <row r="39" spans="1:3" x14ac:dyDescent="0.25">
      <c r="A39" s="135">
        <v>348</v>
      </c>
      <c r="B39" s="149" t="s">
        <v>60</v>
      </c>
      <c r="C39" s="157">
        <v>1.8499999999999999E-2</v>
      </c>
    </row>
    <row r="40" spans="1:3" x14ac:dyDescent="0.25">
      <c r="A40" s="135">
        <v>349</v>
      </c>
      <c r="B40" s="149" t="s">
        <v>61</v>
      </c>
      <c r="C40" s="157">
        <v>2.9600000000000001E-2</v>
      </c>
    </row>
    <row r="41" spans="1:3" x14ac:dyDescent="0.25">
      <c r="A41" s="135"/>
      <c r="B41" s="145" t="s">
        <v>62</v>
      </c>
      <c r="C41" s="157"/>
    </row>
    <row r="42" spans="1:3" x14ac:dyDescent="0.25">
      <c r="A42" s="135">
        <v>350</v>
      </c>
      <c r="B42" s="149" t="s">
        <v>27</v>
      </c>
      <c r="C42" s="157"/>
    </row>
    <row r="43" spans="1:3" x14ac:dyDescent="0.25">
      <c r="A43" s="135">
        <v>351</v>
      </c>
      <c r="B43" s="149" t="s">
        <v>28</v>
      </c>
      <c r="C43" s="157">
        <v>2.0299999999999999E-2</v>
      </c>
    </row>
    <row r="44" spans="1:3" x14ac:dyDescent="0.25">
      <c r="A44" s="135">
        <v>352.1</v>
      </c>
      <c r="B44" s="149" t="s">
        <v>64</v>
      </c>
      <c r="C44" s="157">
        <v>1.6400000000000001E-2</v>
      </c>
    </row>
    <row r="45" spans="1:3" x14ac:dyDescent="0.25">
      <c r="A45" s="135">
        <v>352.2</v>
      </c>
      <c r="B45" s="149" t="s">
        <v>65</v>
      </c>
      <c r="C45" s="157">
        <v>1.5800000000000002E-2</v>
      </c>
    </row>
    <row r="46" spans="1:3" x14ac:dyDescent="0.25">
      <c r="A46" s="135">
        <v>353</v>
      </c>
      <c r="B46" s="150" t="s">
        <v>67</v>
      </c>
      <c r="C46" s="157">
        <v>2.87E-2</v>
      </c>
    </row>
    <row r="47" spans="1:3" x14ac:dyDescent="0.25">
      <c r="A47" s="135">
        <v>354</v>
      </c>
      <c r="B47" s="150" t="s">
        <v>68</v>
      </c>
      <c r="C47" s="157">
        <v>3.3799999999999997E-2</v>
      </c>
    </row>
    <row r="48" spans="1:3" x14ac:dyDescent="0.25">
      <c r="A48" s="135">
        <v>355</v>
      </c>
      <c r="B48" s="150" t="s">
        <v>69</v>
      </c>
      <c r="C48" s="157">
        <v>3.3799999999999997E-2</v>
      </c>
    </row>
    <row r="49" spans="1:3" x14ac:dyDescent="0.25">
      <c r="A49" s="135">
        <v>356</v>
      </c>
      <c r="B49" s="150" t="s">
        <v>70</v>
      </c>
      <c r="C49" s="157">
        <v>3.15E-2</v>
      </c>
    </row>
    <row r="50" spans="1:3" x14ac:dyDescent="0.25">
      <c r="A50" s="135"/>
      <c r="B50" s="145" t="s">
        <v>35</v>
      </c>
      <c r="C50" s="157"/>
    </row>
    <row r="51" spans="1:3" x14ac:dyDescent="0.25">
      <c r="A51" s="135">
        <v>360</v>
      </c>
      <c r="B51" s="151" t="s">
        <v>27</v>
      </c>
      <c r="C51" s="157"/>
    </row>
    <row r="52" spans="1:3" x14ac:dyDescent="0.25">
      <c r="A52" s="135">
        <v>361</v>
      </c>
      <c r="B52" s="149" t="s">
        <v>28</v>
      </c>
      <c r="C52" s="157">
        <v>2.1700000000000001E-2</v>
      </c>
    </row>
    <row r="53" spans="1:3" x14ac:dyDescent="0.25">
      <c r="A53" s="135">
        <v>362</v>
      </c>
      <c r="B53" s="149" t="s">
        <v>71</v>
      </c>
      <c r="C53" s="157">
        <v>2.87E-2</v>
      </c>
    </row>
    <row r="54" spans="1:3" x14ac:dyDescent="0.25">
      <c r="A54" s="135">
        <v>363</v>
      </c>
      <c r="B54" s="149" t="s">
        <v>41</v>
      </c>
      <c r="C54" s="157">
        <v>4.3099999999999999E-2</v>
      </c>
    </row>
    <row r="55" spans="1:3" x14ac:dyDescent="0.25">
      <c r="A55" s="135">
        <v>364</v>
      </c>
      <c r="B55" s="149" t="s">
        <v>42</v>
      </c>
      <c r="C55" s="157">
        <v>4.3099999999999999E-2</v>
      </c>
    </row>
    <row r="56" spans="1:3" x14ac:dyDescent="0.25">
      <c r="A56" s="135">
        <v>365</v>
      </c>
      <c r="B56" s="149" t="s">
        <v>44</v>
      </c>
      <c r="C56" s="157">
        <v>4.3099999999999999E-2</v>
      </c>
    </row>
    <row r="57" spans="1:3" x14ac:dyDescent="0.25">
      <c r="A57" s="135"/>
      <c r="B57" s="145" t="s">
        <v>72</v>
      </c>
      <c r="C57" s="157"/>
    </row>
    <row r="58" spans="1:3" x14ac:dyDescent="0.25">
      <c r="A58" s="135">
        <v>370</v>
      </c>
      <c r="B58" s="151" t="s">
        <v>27</v>
      </c>
      <c r="C58" s="157"/>
    </row>
    <row r="59" spans="1:3" x14ac:dyDescent="0.25">
      <c r="A59" s="135">
        <v>370.1</v>
      </c>
      <c r="B59" s="151" t="s">
        <v>73</v>
      </c>
      <c r="C59" s="157"/>
    </row>
    <row r="60" spans="1:3" x14ac:dyDescent="0.25">
      <c r="A60" s="135">
        <v>370.2</v>
      </c>
      <c r="B60" s="151" t="s">
        <v>74</v>
      </c>
      <c r="C60" s="157"/>
    </row>
    <row r="61" spans="1:3" x14ac:dyDescent="0.25">
      <c r="A61" s="135">
        <v>371</v>
      </c>
      <c r="B61" s="149" t="s">
        <v>28</v>
      </c>
      <c r="C61" s="157">
        <v>1.43E-2</v>
      </c>
    </row>
    <row r="62" spans="1:3" x14ac:dyDescent="0.25">
      <c r="A62" s="135">
        <v>372</v>
      </c>
      <c r="B62" s="149" t="s">
        <v>75</v>
      </c>
      <c r="C62" s="157">
        <v>3.9699999999999999E-2</v>
      </c>
    </row>
    <row r="63" spans="1:3" x14ac:dyDescent="0.25">
      <c r="A63" s="135">
        <v>373</v>
      </c>
      <c r="B63" s="149" t="s">
        <v>76</v>
      </c>
      <c r="C63" s="157">
        <v>1.6E-2</v>
      </c>
    </row>
    <row r="64" spans="1:3" x14ac:dyDescent="0.25">
      <c r="A64" s="135">
        <v>374</v>
      </c>
      <c r="B64" s="149" t="s">
        <v>77</v>
      </c>
      <c r="C64" s="157">
        <v>3.04E-2</v>
      </c>
    </row>
    <row r="65" spans="1:3" x14ac:dyDescent="0.25">
      <c r="A65" s="135">
        <v>375</v>
      </c>
      <c r="B65" s="149" t="s">
        <v>78</v>
      </c>
      <c r="C65" s="157"/>
    </row>
    <row r="66" spans="1:3" x14ac:dyDescent="0.25">
      <c r="A66" s="135"/>
      <c r="B66" s="145" t="s">
        <v>79</v>
      </c>
      <c r="C66" s="157"/>
    </row>
    <row r="67" spans="1:3" x14ac:dyDescent="0.25">
      <c r="A67" s="135">
        <v>389</v>
      </c>
      <c r="B67" s="149" t="s">
        <v>80</v>
      </c>
      <c r="C67" s="157"/>
    </row>
    <row r="68" spans="1:3" x14ac:dyDescent="0.25">
      <c r="A68" s="135">
        <v>390</v>
      </c>
      <c r="B68" s="147" t="s">
        <v>81</v>
      </c>
      <c r="C68" s="157">
        <v>3.1099999999999999E-2</v>
      </c>
    </row>
    <row r="69" spans="1:3" x14ac:dyDescent="0.25">
      <c r="A69" s="135">
        <v>390.1</v>
      </c>
      <c r="B69" s="149" t="s">
        <v>82</v>
      </c>
      <c r="C69" s="157">
        <v>2.0899999999999998E-2</v>
      </c>
    </row>
    <row r="70" spans="1:3" x14ac:dyDescent="0.25">
      <c r="A70" s="135">
        <v>390.2</v>
      </c>
      <c r="B70" s="149" t="s">
        <v>83</v>
      </c>
      <c r="C70" s="157">
        <v>3.7199999999999997E-2</v>
      </c>
    </row>
    <row r="71" spans="1:3" x14ac:dyDescent="0.25">
      <c r="A71" s="135">
        <v>390.3</v>
      </c>
      <c r="B71" s="149" t="s">
        <v>84</v>
      </c>
      <c r="C71" s="157">
        <v>3.7199999999999997E-2</v>
      </c>
    </row>
    <row r="72" spans="1:3" x14ac:dyDescent="0.25">
      <c r="A72" s="135">
        <v>390.9</v>
      </c>
      <c r="B72" s="149" t="s">
        <v>85</v>
      </c>
      <c r="C72" s="157">
        <v>2.75E-2</v>
      </c>
    </row>
    <row r="73" spans="1:3" x14ac:dyDescent="0.25">
      <c r="A73" s="135">
        <v>391</v>
      </c>
      <c r="B73" s="149" t="s">
        <v>86</v>
      </c>
      <c r="C73" s="157">
        <v>3.49E-2</v>
      </c>
    </row>
    <row r="74" spans="1:3" x14ac:dyDescent="0.25">
      <c r="A74" s="135">
        <v>391.1</v>
      </c>
      <c r="B74" s="149" t="s">
        <v>87</v>
      </c>
      <c r="C74" s="157">
        <v>0.19059999999999999</v>
      </c>
    </row>
    <row r="75" spans="1:3" x14ac:dyDescent="0.25">
      <c r="A75" s="135">
        <v>391.2</v>
      </c>
      <c r="B75" s="149" t="s">
        <v>88</v>
      </c>
      <c r="C75" s="157">
        <v>1.06E-2</v>
      </c>
    </row>
    <row r="76" spans="1:3" x14ac:dyDescent="0.25">
      <c r="A76" s="135">
        <v>391.25</v>
      </c>
      <c r="B76" s="149" t="s">
        <v>89</v>
      </c>
      <c r="C76" s="157">
        <v>0.05</v>
      </c>
    </row>
    <row r="77" spans="1:3" x14ac:dyDescent="0.25">
      <c r="A77" s="135">
        <v>391.26</v>
      </c>
      <c r="B77" s="149" t="s">
        <v>90</v>
      </c>
      <c r="C77" s="157">
        <v>0.1</v>
      </c>
    </row>
    <row r="78" spans="1:3" x14ac:dyDescent="0.25">
      <c r="A78" s="135">
        <v>391.3</v>
      </c>
      <c r="B78" s="149" t="s">
        <v>91</v>
      </c>
      <c r="C78" s="157">
        <v>0.1046</v>
      </c>
    </row>
    <row r="79" spans="1:3" x14ac:dyDescent="0.25">
      <c r="A79" s="135">
        <v>391.4</v>
      </c>
      <c r="B79" s="149" t="s">
        <v>92</v>
      </c>
      <c r="C79" s="157">
        <v>0.05</v>
      </c>
    </row>
    <row r="80" spans="1:3" x14ac:dyDescent="0.25">
      <c r="A80" s="135">
        <v>392</v>
      </c>
      <c r="B80" s="149" t="s">
        <v>93</v>
      </c>
      <c r="C80" s="157">
        <v>3.4500000000000003E-2</v>
      </c>
    </row>
    <row r="81" spans="1:3" x14ac:dyDescent="0.25">
      <c r="A81" s="135">
        <v>392.1</v>
      </c>
      <c r="B81" s="149" t="s">
        <v>94</v>
      </c>
      <c r="C81" s="157">
        <v>5.57E-2</v>
      </c>
    </row>
    <row r="82" spans="1:3" x14ac:dyDescent="0.25">
      <c r="A82" s="135">
        <v>392.2</v>
      </c>
      <c r="B82" s="149" t="s">
        <v>95</v>
      </c>
      <c r="C82" s="157">
        <v>3.4500000000000003E-2</v>
      </c>
    </row>
    <row r="83" spans="1:3" x14ac:dyDescent="0.25">
      <c r="A83" s="135">
        <v>392.3</v>
      </c>
      <c r="B83" s="149" t="s">
        <v>96</v>
      </c>
      <c r="C83" s="157">
        <v>3.4500000000000003E-2</v>
      </c>
    </row>
    <row r="84" spans="1:3" x14ac:dyDescent="0.25">
      <c r="A84" s="135">
        <v>392.4</v>
      </c>
      <c r="B84" s="149" t="s">
        <v>97</v>
      </c>
      <c r="C84" s="157">
        <v>6.1499999999999999E-2</v>
      </c>
    </row>
    <row r="85" spans="1:3" x14ac:dyDescent="0.25">
      <c r="A85" s="135">
        <v>393</v>
      </c>
      <c r="B85" s="149" t="s">
        <v>98</v>
      </c>
      <c r="C85" s="157">
        <v>3.8800000000000001E-2</v>
      </c>
    </row>
    <row r="86" spans="1:3" x14ac:dyDescent="0.25">
      <c r="A86" s="135">
        <v>394</v>
      </c>
      <c r="B86" s="149" t="s">
        <v>99</v>
      </c>
      <c r="C86" s="157">
        <v>3.73E-2</v>
      </c>
    </row>
    <row r="87" spans="1:3" x14ac:dyDescent="0.25">
      <c r="A87" s="135">
        <v>395</v>
      </c>
      <c r="B87" s="149" t="s">
        <v>100</v>
      </c>
      <c r="C87" s="157">
        <v>3.9E-2</v>
      </c>
    </row>
    <row r="88" spans="1:3" x14ac:dyDescent="0.25">
      <c r="A88" s="135">
        <v>396</v>
      </c>
      <c r="B88" s="149" t="s">
        <v>101</v>
      </c>
      <c r="C88" s="157">
        <v>3.7900000000000003E-2</v>
      </c>
    </row>
    <row r="89" spans="1:3" x14ac:dyDescent="0.25">
      <c r="A89" s="135">
        <v>397</v>
      </c>
      <c r="B89" s="149" t="s">
        <v>102</v>
      </c>
      <c r="C89" s="157">
        <v>8.9399999999999993E-2</v>
      </c>
    </row>
    <row r="90" spans="1:3" x14ac:dyDescent="0.25">
      <c r="A90" s="135">
        <v>397.1</v>
      </c>
      <c r="B90" s="149" t="s">
        <v>103</v>
      </c>
      <c r="C90" s="157">
        <v>5.7599999999999998E-2</v>
      </c>
    </row>
    <row r="91" spans="1:3" x14ac:dyDescent="0.25">
      <c r="A91" s="135">
        <v>397.2</v>
      </c>
      <c r="B91" s="149" t="s">
        <v>104</v>
      </c>
      <c r="C91" s="157">
        <v>8.9399999999999993E-2</v>
      </c>
    </row>
    <row r="92" spans="1:3" x14ac:dyDescent="0.25">
      <c r="A92" s="135">
        <v>398</v>
      </c>
      <c r="B92" s="149" t="s">
        <v>105</v>
      </c>
      <c r="C92" s="157">
        <v>6.4799999999999996E-2</v>
      </c>
    </row>
    <row r="93" spans="1:3" x14ac:dyDescent="0.25">
      <c r="A93" s="135">
        <v>399</v>
      </c>
      <c r="B93" s="149" t="s">
        <v>106</v>
      </c>
      <c r="C93" s="157">
        <v>2.4299999999999999E-2</v>
      </c>
    </row>
  </sheetData>
  <pageMargins left="0.7" right="0.7" top="0.75" bottom="0.75" header="0.3" footer="0.3"/>
  <pageSetup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907F-5209-4A69-946D-FCEAB9E6BE07}">
  <dimension ref="A1:G110"/>
  <sheetViews>
    <sheetView workbookViewId="0">
      <selection activeCell="F1" sqref="F1"/>
    </sheetView>
  </sheetViews>
  <sheetFormatPr defaultRowHeight="15" x14ac:dyDescent="0.25"/>
  <cols>
    <col min="3" max="3" width="43.28515625" bestFit="1" customWidth="1"/>
    <col min="4" max="7" width="14.140625" bestFit="1" customWidth="1"/>
  </cols>
  <sheetData>
    <row r="1" spans="1:7" ht="15.75" x14ac:dyDescent="0.25">
      <c r="A1" s="136" t="s">
        <v>162</v>
      </c>
      <c r="B1" s="133"/>
      <c r="C1" s="133"/>
      <c r="D1" s="137"/>
      <c r="F1" s="176" t="s">
        <v>200</v>
      </c>
    </row>
    <row r="2" spans="1:7" x14ac:dyDescent="0.25">
      <c r="A2" s="136" t="s">
        <v>172</v>
      </c>
      <c r="B2" s="133"/>
      <c r="C2" s="133"/>
      <c r="D2" s="137"/>
    </row>
    <row r="3" spans="1:7" x14ac:dyDescent="0.25">
      <c r="A3" s="136" t="s">
        <v>164</v>
      </c>
      <c r="B3" s="133"/>
      <c r="C3" s="133"/>
      <c r="D3" s="135"/>
    </row>
    <row r="4" spans="1:7" x14ac:dyDescent="0.25">
      <c r="A4" s="138"/>
      <c r="B4" s="133"/>
      <c r="C4" s="133"/>
      <c r="D4" s="139" t="s">
        <v>165</v>
      </c>
    </row>
    <row r="5" spans="1:7" x14ac:dyDescent="0.25">
      <c r="A5" s="136"/>
      <c r="B5" s="133"/>
      <c r="C5" s="133"/>
      <c r="D5" s="140">
        <v>45292</v>
      </c>
    </row>
    <row r="6" spans="1:7" x14ac:dyDescent="0.25">
      <c r="A6" s="135"/>
      <c r="B6" s="135"/>
      <c r="C6" s="135"/>
      <c r="D6" s="141">
        <v>45808</v>
      </c>
    </row>
    <row r="7" spans="1:7" ht="30" x14ac:dyDescent="0.25">
      <c r="A7" s="142" t="s">
        <v>166</v>
      </c>
      <c r="B7" s="143" t="s">
        <v>13</v>
      </c>
      <c r="C7" s="142" t="s">
        <v>14</v>
      </c>
      <c r="D7" s="144" t="s">
        <v>173</v>
      </c>
      <c r="E7" s="159">
        <v>45657</v>
      </c>
      <c r="F7" s="159">
        <v>45808</v>
      </c>
    </row>
    <row r="8" spans="1:7" x14ac:dyDescent="0.25">
      <c r="A8" s="135">
        <v>1</v>
      </c>
      <c r="B8" s="137"/>
      <c r="C8" s="145" t="s">
        <v>22</v>
      </c>
      <c r="D8" s="146"/>
    </row>
    <row r="9" spans="1:7" x14ac:dyDescent="0.25">
      <c r="A9" s="135">
        <v>2</v>
      </c>
      <c r="B9" s="135">
        <v>301</v>
      </c>
      <c r="C9" s="147" t="s">
        <v>23</v>
      </c>
      <c r="D9" s="148">
        <v>0</v>
      </c>
      <c r="E9" s="158">
        <f>D9*0.66</f>
        <v>0</v>
      </c>
      <c r="F9" s="158">
        <f>D9*0.34</f>
        <v>0</v>
      </c>
    </row>
    <row r="10" spans="1:7" x14ac:dyDescent="0.25">
      <c r="A10" s="135">
        <v>3</v>
      </c>
      <c r="B10" s="135">
        <v>302</v>
      </c>
      <c r="C10" s="149" t="s">
        <v>24</v>
      </c>
      <c r="D10" s="146">
        <v>0</v>
      </c>
      <c r="E10" s="158">
        <f t="shared" ref="E10:E73" si="0">D10*0.66</f>
        <v>0</v>
      </c>
      <c r="F10" s="158">
        <f t="shared" ref="F10" si="1">D10*0.34</f>
        <v>0</v>
      </c>
    </row>
    <row r="11" spans="1:7" x14ac:dyDescent="0.25">
      <c r="A11" s="135">
        <v>4</v>
      </c>
      <c r="B11" s="135">
        <v>303</v>
      </c>
      <c r="C11" s="149" t="s">
        <v>25</v>
      </c>
      <c r="D11" s="146">
        <v>71519.965820422658</v>
      </c>
      <c r="E11" s="158">
        <f t="shared" si="0"/>
        <v>47203.177441478954</v>
      </c>
      <c r="F11" s="158">
        <f>D11-E11</f>
        <v>24316.788378943704</v>
      </c>
      <c r="G11" s="158">
        <f>SUM(E11:F11)</f>
        <v>71519.965820422658</v>
      </c>
    </row>
    <row r="12" spans="1:7" x14ac:dyDescent="0.25">
      <c r="A12" s="135">
        <v>5</v>
      </c>
      <c r="B12" s="135"/>
      <c r="C12" s="145" t="s">
        <v>26</v>
      </c>
      <c r="D12" s="146"/>
      <c r="E12" s="158"/>
      <c r="F12" s="158">
        <f>D12-E12</f>
        <v>0</v>
      </c>
      <c r="G12" s="158"/>
    </row>
    <row r="13" spans="1:7" x14ac:dyDescent="0.25">
      <c r="A13" s="135">
        <v>6</v>
      </c>
      <c r="B13" s="135">
        <v>310</v>
      </c>
      <c r="C13" s="149" t="s">
        <v>27</v>
      </c>
      <c r="D13" s="146">
        <v>919395.52227820701</v>
      </c>
      <c r="E13" s="158">
        <f t="shared" si="0"/>
        <v>606801.04470361664</v>
      </c>
      <c r="F13" s="158">
        <f t="shared" ref="F13:F20" si="2">D13-E13</f>
        <v>312594.47757459036</v>
      </c>
      <c r="G13" s="158">
        <f t="shared" ref="G13:G75" si="3">SUM(E13:F13)</f>
        <v>919395.52227820701</v>
      </c>
    </row>
    <row r="14" spans="1:7" x14ac:dyDescent="0.25">
      <c r="A14" s="135">
        <v>7</v>
      </c>
      <c r="B14" s="135">
        <v>311</v>
      </c>
      <c r="C14" s="149" t="s">
        <v>28</v>
      </c>
      <c r="D14" s="146">
        <v>790083.83942457673</v>
      </c>
      <c r="E14" s="158">
        <f t="shared" si="0"/>
        <v>521455.33402022067</v>
      </c>
      <c r="F14" s="158">
        <f t="shared" si="2"/>
        <v>268628.50540435605</v>
      </c>
      <c r="G14" s="158">
        <f t="shared" si="3"/>
        <v>790083.83942457673</v>
      </c>
    </row>
    <row r="15" spans="1:7" x14ac:dyDescent="0.25">
      <c r="A15" s="135">
        <v>8</v>
      </c>
      <c r="B15" s="135">
        <v>312</v>
      </c>
      <c r="C15" s="149" t="s">
        <v>29</v>
      </c>
      <c r="D15" s="146">
        <v>620227.90168848867</v>
      </c>
      <c r="E15" s="158">
        <f t="shared" si="0"/>
        <v>409350.41511440254</v>
      </c>
      <c r="F15" s="158">
        <f t="shared" si="2"/>
        <v>210877.48657408613</v>
      </c>
      <c r="G15" s="158">
        <f t="shared" si="3"/>
        <v>620227.90168848867</v>
      </c>
    </row>
    <row r="16" spans="1:7" x14ac:dyDescent="0.25">
      <c r="A16" s="135">
        <v>9</v>
      </c>
      <c r="B16" s="135">
        <v>313</v>
      </c>
      <c r="C16" s="149" t="s">
        <v>30</v>
      </c>
      <c r="D16" s="146">
        <v>1728223.3837526778</v>
      </c>
      <c r="E16" s="158">
        <f t="shared" si="0"/>
        <v>1140627.4332767674</v>
      </c>
      <c r="F16" s="158">
        <f t="shared" si="2"/>
        <v>587595.95047591045</v>
      </c>
      <c r="G16" s="158">
        <f t="shared" si="3"/>
        <v>1728223.3837526778</v>
      </c>
    </row>
    <row r="17" spans="1:7" x14ac:dyDescent="0.25">
      <c r="A17" s="135">
        <v>10</v>
      </c>
      <c r="B17" s="135">
        <v>314</v>
      </c>
      <c r="C17" s="149" t="s">
        <v>31</v>
      </c>
      <c r="D17" s="146">
        <v>163607.01526794722</v>
      </c>
      <c r="E17" s="158">
        <f t="shared" si="0"/>
        <v>107980.63007684518</v>
      </c>
      <c r="F17" s="158">
        <f t="shared" si="2"/>
        <v>55626.385191102047</v>
      </c>
      <c r="G17" s="158">
        <f t="shared" si="3"/>
        <v>163607.01526794722</v>
      </c>
    </row>
    <row r="18" spans="1:7" x14ac:dyDescent="0.25">
      <c r="A18" s="135">
        <v>11</v>
      </c>
      <c r="B18" s="135">
        <v>315</v>
      </c>
      <c r="C18" s="149" t="s">
        <v>32</v>
      </c>
      <c r="D18" s="146">
        <v>0</v>
      </c>
      <c r="E18" s="158">
        <f t="shared" si="0"/>
        <v>0</v>
      </c>
      <c r="F18" s="158">
        <f t="shared" si="2"/>
        <v>0</v>
      </c>
      <c r="G18" s="158">
        <f t="shared" si="3"/>
        <v>0</v>
      </c>
    </row>
    <row r="19" spans="1:7" x14ac:dyDescent="0.25">
      <c r="A19" s="135">
        <v>12</v>
      </c>
      <c r="B19" s="135">
        <v>316</v>
      </c>
      <c r="C19" s="149" t="s">
        <v>33</v>
      </c>
      <c r="D19" s="146">
        <v>0</v>
      </c>
      <c r="E19" s="158">
        <f t="shared" si="0"/>
        <v>0</v>
      </c>
      <c r="F19" s="158">
        <f t="shared" si="2"/>
        <v>0</v>
      </c>
      <c r="G19" s="158">
        <f t="shared" si="3"/>
        <v>0</v>
      </c>
    </row>
    <row r="20" spans="1:7" x14ac:dyDescent="0.25">
      <c r="A20" s="135">
        <v>13</v>
      </c>
      <c r="B20" s="135">
        <v>317</v>
      </c>
      <c r="C20" s="150" t="s">
        <v>34</v>
      </c>
      <c r="D20" s="146">
        <v>0</v>
      </c>
      <c r="E20" s="158">
        <f t="shared" si="0"/>
        <v>0</v>
      </c>
      <c r="F20" s="158">
        <f t="shared" si="2"/>
        <v>0</v>
      </c>
      <c r="G20" s="158">
        <f t="shared" si="3"/>
        <v>0</v>
      </c>
    </row>
    <row r="21" spans="1:7" x14ac:dyDescent="0.25">
      <c r="A21" s="135">
        <v>14</v>
      </c>
      <c r="B21" s="135"/>
      <c r="C21" s="145" t="s">
        <v>35</v>
      </c>
      <c r="D21" s="146"/>
      <c r="E21" s="158"/>
      <c r="F21" s="158">
        <f>D21-E21</f>
        <v>0</v>
      </c>
      <c r="G21" s="158">
        <f t="shared" si="3"/>
        <v>0</v>
      </c>
    </row>
    <row r="22" spans="1:7" x14ac:dyDescent="0.25">
      <c r="A22" s="135">
        <v>15</v>
      </c>
      <c r="B22" s="135">
        <v>320</v>
      </c>
      <c r="C22" s="149" t="s">
        <v>36</v>
      </c>
      <c r="D22" s="146">
        <v>0</v>
      </c>
      <c r="E22" s="158">
        <f t="shared" si="0"/>
        <v>0</v>
      </c>
      <c r="F22" s="158">
        <f t="shared" ref="F22:F85" si="4">D22-E22</f>
        <v>0</v>
      </c>
      <c r="G22" s="158">
        <f t="shared" si="3"/>
        <v>0</v>
      </c>
    </row>
    <row r="23" spans="1:7" x14ac:dyDescent="0.25">
      <c r="A23" s="135">
        <v>16</v>
      </c>
      <c r="B23" s="135">
        <v>321</v>
      </c>
      <c r="C23" s="149" t="s">
        <v>37</v>
      </c>
      <c r="D23" s="146">
        <v>149182.37905738532</v>
      </c>
      <c r="E23" s="158">
        <f t="shared" si="0"/>
        <v>98460.370177874313</v>
      </c>
      <c r="F23" s="158">
        <f t="shared" si="4"/>
        <v>50722.008879511006</v>
      </c>
      <c r="G23" s="158">
        <f t="shared" si="3"/>
        <v>149182.37905738532</v>
      </c>
    </row>
    <row r="24" spans="1:7" x14ac:dyDescent="0.25">
      <c r="A24" s="135">
        <v>17</v>
      </c>
      <c r="B24" s="135">
        <v>322</v>
      </c>
      <c r="C24" s="149" t="s">
        <v>38</v>
      </c>
      <c r="D24" s="146">
        <v>0</v>
      </c>
      <c r="E24" s="158">
        <f t="shared" si="0"/>
        <v>0</v>
      </c>
      <c r="F24" s="158">
        <f t="shared" si="4"/>
        <v>0</v>
      </c>
      <c r="G24" s="158">
        <f t="shared" si="3"/>
        <v>0</v>
      </c>
    </row>
    <row r="25" spans="1:7" x14ac:dyDescent="0.25">
      <c r="A25" s="135">
        <v>18</v>
      </c>
      <c r="B25" s="135">
        <v>323</v>
      </c>
      <c r="C25" s="149" t="s">
        <v>39</v>
      </c>
      <c r="D25" s="146">
        <v>112203.33374309045</v>
      </c>
      <c r="E25" s="158">
        <f t="shared" si="0"/>
        <v>74054.200270439702</v>
      </c>
      <c r="F25" s="158">
        <f t="shared" si="4"/>
        <v>38149.133472650748</v>
      </c>
      <c r="G25" s="158">
        <f t="shared" si="3"/>
        <v>112203.33374309045</v>
      </c>
    </row>
    <row r="26" spans="1:7" x14ac:dyDescent="0.25">
      <c r="A26" s="135">
        <v>19</v>
      </c>
      <c r="B26" s="135">
        <v>324</v>
      </c>
      <c r="C26" s="149" t="s">
        <v>40</v>
      </c>
      <c r="D26" s="146">
        <v>238880.13273802196</v>
      </c>
      <c r="E26" s="158">
        <f t="shared" si="0"/>
        <v>157660.88760709451</v>
      </c>
      <c r="F26" s="158">
        <f t="shared" si="4"/>
        <v>81219.245130927447</v>
      </c>
      <c r="G26" s="158">
        <f t="shared" si="3"/>
        <v>238880.13273802196</v>
      </c>
    </row>
    <row r="27" spans="1:7" x14ac:dyDescent="0.25">
      <c r="A27" s="135">
        <v>20</v>
      </c>
      <c r="B27" s="135">
        <v>325</v>
      </c>
      <c r="C27" s="149" t="s">
        <v>41</v>
      </c>
      <c r="D27" s="146">
        <v>87275.317370516423</v>
      </c>
      <c r="E27" s="158">
        <f t="shared" si="0"/>
        <v>57601.709464540843</v>
      </c>
      <c r="F27" s="158">
        <f t="shared" si="4"/>
        <v>29673.607905975579</v>
      </c>
      <c r="G27" s="158">
        <f t="shared" si="3"/>
        <v>87275.317370516423</v>
      </c>
    </row>
    <row r="28" spans="1:7" x14ac:dyDescent="0.25">
      <c r="A28" s="135">
        <v>21</v>
      </c>
      <c r="B28" s="135">
        <v>326</v>
      </c>
      <c r="C28" s="149" t="s">
        <v>42</v>
      </c>
      <c r="D28" s="146">
        <v>0</v>
      </c>
      <c r="E28" s="158">
        <f t="shared" si="0"/>
        <v>0</v>
      </c>
      <c r="F28" s="158">
        <f t="shared" si="4"/>
        <v>0</v>
      </c>
      <c r="G28" s="158">
        <f t="shared" si="3"/>
        <v>0</v>
      </c>
    </row>
    <row r="29" spans="1:7" x14ac:dyDescent="0.25">
      <c r="A29" s="135">
        <v>22</v>
      </c>
      <c r="B29" s="135">
        <v>327</v>
      </c>
      <c r="C29" s="149" t="s">
        <v>43</v>
      </c>
      <c r="D29" s="146">
        <v>0</v>
      </c>
      <c r="E29" s="158">
        <f t="shared" si="0"/>
        <v>0</v>
      </c>
      <c r="F29" s="158">
        <f t="shared" si="4"/>
        <v>0</v>
      </c>
      <c r="G29" s="158">
        <f t="shared" si="3"/>
        <v>0</v>
      </c>
    </row>
    <row r="30" spans="1:7" x14ac:dyDescent="0.25">
      <c r="A30" s="135">
        <v>23</v>
      </c>
      <c r="B30" s="135">
        <v>328</v>
      </c>
      <c r="C30" s="149" t="s">
        <v>44</v>
      </c>
      <c r="D30" s="146">
        <v>94672.257601876408</v>
      </c>
      <c r="E30" s="158">
        <f t="shared" si="0"/>
        <v>62483.690017238434</v>
      </c>
      <c r="F30" s="158">
        <f t="shared" si="4"/>
        <v>32188.567584637975</v>
      </c>
      <c r="G30" s="158">
        <f t="shared" si="3"/>
        <v>94672.257601876408</v>
      </c>
    </row>
    <row r="31" spans="1:7" x14ac:dyDescent="0.25">
      <c r="A31" s="135">
        <v>24</v>
      </c>
      <c r="B31" s="135"/>
      <c r="C31" s="145" t="s">
        <v>45</v>
      </c>
      <c r="D31" s="146"/>
      <c r="E31" s="158">
        <f t="shared" si="0"/>
        <v>0</v>
      </c>
      <c r="F31" s="158">
        <f t="shared" si="4"/>
        <v>0</v>
      </c>
      <c r="G31" s="158">
        <f t="shared" si="3"/>
        <v>0</v>
      </c>
    </row>
    <row r="32" spans="1:7" x14ac:dyDescent="0.25">
      <c r="A32" s="135">
        <v>25</v>
      </c>
      <c r="B32" s="135">
        <v>330</v>
      </c>
      <c r="C32" s="149" t="s">
        <v>46</v>
      </c>
      <c r="D32" s="146">
        <v>0</v>
      </c>
      <c r="E32" s="158">
        <f t="shared" si="0"/>
        <v>0</v>
      </c>
      <c r="F32" s="158">
        <f t="shared" si="4"/>
        <v>0</v>
      </c>
      <c r="G32" s="158">
        <f t="shared" si="3"/>
        <v>0</v>
      </c>
    </row>
    <row r="33" spans="1:7" x14ac:dyDescent="0.25">
      <c r="A33" s="135">
        <v>26</v>
      </c>
      <c r="B33" s="135">
        <v>331</v>
      </c>
      <c r="C33" s="149" t="s">
        <v>47</v>
      </c>
      <c r="D33" s="146">
        <v>278773.67878206493</v>
      </c>
      <c r="E33" s="158">
        <f t="shared" si="0"/>
        <v>183990.62799616286</v>
      </c>
      <c r="F33" s="158">
        <f t="shared" si="4"/>
        <v>94783.050785902073</v>
      </c>
      <c r="G33" s="158">
        <f t="shared" si="3"/>
        <v>278773.67878206493</v>
      </c>
    </row>
    <row r="34" spans="1:7" x14ac:dyDescent="0.25">
      <c r="A34" s="135">
        <v>27</v>
      </c>
      <c r="B34" s="135">
        <v>332</v>
      </c>
      <c r="C34" s="149" t="s">
        <v>48</v>
      </c>
      <c r="D34" s="146">
        <v>5926690.8138366584</v>
      </c>
      <c r="E34" s="158">
        <f t="shared" si="0"/>
        <v>3911615.9371321946</v>
      </c>
      <c r="F34" s="158">
        <f t="shared" si="4"/>
        <v>2015074.8767044637</v>
      </c>
      <c r="G34" s="158">
        <f t="shared" si="3"/>
        <v>5926690.8138366584</v>
      </c>
    </row>
    <row r="35" spans="1:7" x14ac:dyDescent="0.25">
      <c r="A35" s="135">
        <v>28</v>
      </c>
      <c r="B35" s="135">
        <v>333</v>
      </c>
      <c r="C35" s="149" t="s">
        <v>49</v>
      </c>
      <c r="D35" s="146">
        <v>0</v>
      </c>
      <c r="E35" s="158">
        <f t="shared" si="0"/>
        <v>0</v>
      </c>
      <c r="F35" s="158">
        <f t="shared" si="4"/>
        <v>0</v>
      </c>
      <c r="G35" s="158">
        <f t="shared" si="3"/>
        <v>0</v>
      </c>
    </row>
    <row r="36" spans="1:7" x14ac:dyDescent="0.25">
      <c r="A36" s="135">
        <v>29</v>
      </c>
      <c r="B36" s="135"/>
      <c r="C36" s="145" t="s">
        <v>50</v>
      </c>
      <c r="D36" s="146"/>
      <c r="E36" s="158">
        <f t="shared" si="0"/>
        <v>0</v>
      </c>
      <c r="F36" s="158">
        <f t="shared" si="4"/>
        <v>0</v>
      </c>
      <c r="G36" s="158">
        <f t="shared" si="3"/>
        <v>0</v>
      </c>
    </row>
    <row r="37" spans="1:7" x14ac:dyDescent="0.25">
      <c r="A37" s="135">
        <v>30</v>
      </c>
      <c r="B37" s="135">
        <v>340</v>
      </c>
      <c r="C37" s="151" t="s">
        <v>51</v>
      </c>
      <c r="D37" s="146">
        <v>0</v>
      </c>
      <c r="E37" s="158">
        <f t="shared" si="0"/>
        <v>0</v>
      </c>
      <c r="F37" s="158">
        <f t="shared" si="4"/>
        <v>0</v>
      </c>
      <c r="G37" s="158">
        <f t="shared" si="3"/>
        <v>0</v>
      </c>
    </row>
    <row r="38" spans="1:7" x14ac:dyDescent="0.25">
      <c r="A38" s="135">
        <v>31</v>
      </c>
      <c r="B38" s="135">
        <v>341</v>
      </c>
      <c r="C38" s="151" t="s">
        <v>52</v>
      </c>
      <c r="D38" s="146">
        <v>0</v>
      </c>
      <c r="E38" s="158">
        <f t="shared" si="0"/>
        <v>0</v>
      </c>
      <c r="F38" s="158">
        <f t="shared" si="4"/>
        <v>0</v>
      </c>
      <c r="G38" s="158">
        <f t="shared" si="3"/>
        <v>0</v>
      </c>
    </row>
    <row r="39" spans="1:7" x14ac:dyDescent="0.25">
      <c r="A39" s="135">
        <v>32</v>
      </c>
      <c r="B39" s="135">
        <v>342</v>
      </c>
      <c r="C39" s="151" t="s">
        <v>53</v>
      </c>
      <c r="D39" s="146">
        <v>614628.22110612155</v>
      </c>
      <c r="E39" s="158">
        <f t="shared" si="0"/>
        <v>405654.62593004026</v>
      </c>
      <c r="F39" s="158">
        <f t="shared" si="4"/>
        <v>208973.59517608129</v>
      </c>
      <c r="G39" s="158">
        <f t="shared" si="3"/>
        <v>614628.22110612155</v>
      </c>
    </row>
    <row r="40" spans="1:7" x14ac:dyDescent="0.25">
      <c r="A40" s="135">
        <v>33</v>
      </c>
      <c r="B40" s="135">
        <v>342.98</v>
      </c>
      <c r="C40" s="151" t="s">
        <v>54</v>
      </c>
      <c r="D40" s="146">
        <v>12499.575335229729</v>
      </c>
      <c r="E40" s="158">
        <f t="shared" si="0"/>
        <v>8249.7197212516221</v>
      </c>
      <c r="F40" s="158">
        <f t="shared" si="4"/>
        <v>4249.8556139781067</v>
      </c>
      <c r="G40" s="158">
        <f t="shared" si="3"/>
        <v>12499.575335229729</v>
      </c>
    </row>
    <row r="41" spans="1:7" x14ac:dyDescent="0.25">
      <c r="A41" s="135">
        <v>34</v>
      </c>
      <c r="B41" s="135">
        <v>343</v>
      </c>
      <c r="C41" s="151" t="s">
        <v>55</v>
      </c>
      <c r="D41" s="146">
        <v>23088572.054716729</v>
      </c>
      <c r="E41" s="158">
        <f t="shared" si="0"/>
        <v>15238457.556113042</v>
      </c>
      <c r="F41" s="158">
        <f t="shared" si="4"/>
        <v>7850114.4986036867</v>
      </c>
      <c r="G41" s="158">
        <f t="shared" si="3"/>
        <v>23088572.054716729</v>
      </c>
    </row>
    <row r="42" spans="1:7" x14ac:dyDescent="0.25">
      <c r="A42" s="135">
        <v>35</v>
      </c>
      <c r="B42" s="135">
        <v>344</v>
      </c>
      <c r="C42" s="147" t="s">
        <v>56</v>
      </c>
      <c r="D42" s="146">
        <v>9.1424581224011939E-2</v>
      </c>
      <c r="E42" s="158">
        <f t="shared" si="0"/>
        <v>6.0340223607847882E-2</v>
      </c>
      <c r="F42" s="158">
        <f t="shared" si="4"/>
        <v>3.1084357616164057E-2</v>
      </c>
      <c r="G42" s="158">
        <f t="shared" si="3"/>
        <v>9.1424581224011939E-2</v>
      </c>
    </row>
    <row r="43" spans="1:7" x14ac:dyDescent="0.25">
      <c r="A43" s="135">
        <v>36</v>
      </c>
      <c r="B43" s="135">
        <v>345</v>
      </c>
      <c r="C43" s="149" t="s">
        <v>57</v>
      </c>
      <c r="D43" s="146">
        <v>9569637.2845870163</v>
      </c>
      <c r="E43" s="158">
        <f t="shared" si="0"/>
        <v>6315960.6078274315</v>
      </c>
      <c r="F43" s="158">
        <f t="shared" si="4"/>
        <v>3253676.6767595848</v>
      </c>
      <c r="G43" s="158">
        <f t="shared" si="3"/>
        <v>9569637.2845870163</v>
      </c>
    </row>
    <row r="44" spans="1:7" x14ac:dyDescent="0.25">
      <c r="A44" s="135">
        <v>37</v>
      </c>
      <c r="B44" s="135">
        <v>346</v>
      </c>
      <c r="C44" s="149" t="s">
        <v>58</v>
      </c>
      <c r="D44" s="146">
        <v>2678678.412469842</v>
      </c>
      <c r="E44" s="158">
        <f t="shared" si="0"/>
        <v>1767927.7522300959</v>
      </c>
      <c r="F44" s="158">
        <f t="shared" si="4"/>
        <v>910750.6602397461</v>
      </c>
      <c r="G44" s="158">
        <f t="shared" si="3"/>
        <v>2678678.412469842</v>
      </c>
    </row>
    <row r="45" spans="1:7" x14ac:dyDescent="0.25">
      <c r="A45" s="135">
        <v>38</v>
      </c>
      <c r="B45" s="135">
        <v>347</v>
      </c>
      <c r="C45" s="149" t="s">
        <v>59</v>
      </c>
      <c r="D45" s="146">
        <v>1634.4259592793019</v>
      </c>
      <c r="E45" s="158">
        <f t="shared" si="0"/>
        <v>1078.7211331243393</v>
      </c>
      <c r="F45" s="158">
        <f t="shared" si="4"/>
        <v>555.70482615496257</v>
      </c>
      <c r="G45" s="158">
        <f t="shared" si="3"/>
        <v>1634.4259592793019</v>
      </c>
    </row>
    <row r="46" spans="1:7" x14ac:dyDescent="0.25">
      <c r="A46" s="135">
        <v>39</v>
      </c>
      <c r="B46" s="135">
        <v>348</v>
      </c>
      <c r="C46" s="149" t="s">
        <v>60</v>
      </c>
      <c r="D46" s="146">
        <v>473944.09496628254</v>
      </c>
      <c r="E46" s="158">
        <f t="shared" si="0"/>
        <v>312803.1026777465</v>
      </c>
      <c r="F46" s="158">
        <f t="shared" si="4"/>
        <v>161140.99228853604</v>
      </c>
      <c r="G46" s="158">
        <f t="shared" si="3"/>
        <v>473944.09496628254</v>
      </c>
    </row>
    <row r="47" spans="1:7" x14ac:dyDescent="0.25">
      <c r="A47" s="135">
        <v>40</v>
      </c>
      <c r="B47" s="135">
        <v>349</v>
      </c>
      <c r="C47" s="149" t="s">
        <v>61</v>
      </c>
      <c r="D47" s="146">
        <v>0</v>
      </c>
      <c r="E47" s="158">
        <f t="shared" si="0"/>
        <v>0</v>
      </c>
      <c r="F47" s="158">
        <f t="shared" si="4"/>
        <v>0</v>
      </c>
      <c r="G47" s="158">
        <f t="shared" si="3"/>
        <v>0</v>
      </c>
    </row>
    <row r="48" spans="1:7" x14ac:dyDescent="0.25">
      <c r="A48" s="135">
        <v>41</v>
      </c>
      <c r="B48" s="135"/>
      <c r="C48" s="145" t="s">
        <v>62</v>
      </c>
      <c r="D48" s="146"/>
      <c r="E48" s="158">
        <f t="shared" si="0"/>
        <v>0</v>
      </c>
      <c r="F48" s="158">
        <f t="shared" si="4"/>
        <v>0</v>
      </c>
      <c r="G48" s="158">
        <f t="shared" si="3"/>
        <v>0</v>
      </c>
    </row>
    <row r="49" spans="1:7" x14ac:dyDescent="0.25">
      <c r="A49" s="135">
        <v>42</v>
      </c>
      <c r="B49" s="135">
        <v>350</v>
      </c>
      <c r="C49" s="149" t="s">
        <v>27</v>
      </c>
      <c r="D49" s="146">
        <v>4393.4594234992237</v>
      </c>
      <c r="E49" s="158">
        <f t="shared" si="0"/>
        <v>2899.6832195094876</v>
      </c>
      <c r="F49" s="158">
        <f t="shared" si="4"/>
        <v>1493.7762039897361</v>
      </c>
      <c r="G49" s="158">
        <f t="shared" si="3"/>
        <v>4393.4594234992237</v>
      </c>
    </row>
    <row r="50" spans="1:7" x14ac:dyDescent="0.25">
      <c r="A50" s="135">
        <v>43</v>
      </c>
      <c r="B50" s="135">
        <v>351</v>
      </c>
      <c r="C50" s="149" t="s">
        <v>28</v>
      </c>
      <c r="D50" s="146">
        <v>87603.080204701924</v>
      </c>
      <c r="E50" s="158">
        <f t="shared" si="0"/>
        <v>57818.032935103271</v>
      </c>
      <c r="F50" s="158">
        <f t="shared" si="4"/>
        <v>29785.047269598654</v>
      </c>
      <c r="G50" s="158">
        <f t="shared" si="3"/>
        <v>87603.080204701924</v>
      </c>
    </row>
    <row r="51" spans="1:7" x14ac:dyDescent="0.25">
      <c r="A51" s="135">
        <v>44</v>
      </c>
      <c r="B51" s="152">
        <v>352</v>
      </c>
      <c r="C51" s="149" t="s">
        <v>63</v>
      </c>
      <c r="D51" s="146">
        <v>0</v>
      </c>
      <c r="E51" s="158">
        <f t="shared" si="0"/>
        <v>0</v>
      </c>
      <c r="F51" s="158">
        <f t="shared" si="4"/>
        <v>0</v>
      </c>
      <c r="G51" s="158">
        <f t="shared" si="3"/>
        <v>0</v>
      </c>
    </row>
    <row r="52" spans="1:7" x14ac:dyDescent="0.25">
      <c r="A52" s="135">
        <v>45</v>
      </c>
      <c r="B52" s="135">
        <v>352.1</v>
      </c>
      <c r="C52" s="149" t="s">
        <v>64</v>
      </c>
      <c r="D52" s="146">
        <v>2431.1915940949157</v>
      </c>
      <c r="E52" s="158">
        <f t="shared" si="0"/>
        <v>1604.5864521026444</v>
      </c>
      <c r="F52" s="158">
        <f t="shared" si="4"/>
        <v>826.60514199227123</v>
      </c>
      <c r="G52" s="158">
        <f t="shared" si="3"/>
        <v>2431.1915940949157</v>
      </c>
    </row>
    <row r="53" spans="1:7" x14ac:dyDescent="0.25">
      <c r="A53" s="135">
        <v>46</v>
      </c>
      <c r="B53" s="135">
        <v>352.2</v>
      </c>
      <c r="C53" s="149" t="s">
        <v>65</v>
      </c>
      <c r="D53" s="146">
        <v>485443.70469081303</v>
      </c>
      <c r="E53" s="158">
        <f t="shared" si="0"/>
        <v>320392.84509593662</v>
      </c>
      <c r="F53" s="158">
        <f t="shared" si="4"/>
        <v>165050.85959487641</v>
      </c>
      <c r="G53" s="158">
        <f t="shared" si="3"/>
        <v>485443.70469081303</v>
      </c>
    </row>
    <row r="54" spans="1:7" x14ac:dyDescent="0.25">
      <c r="A54" s="135">
        <v>47</v>
      </c>
      <c r="B54" s="135">
        <v>352.3</v>
      </c>
      <c r="C54" s="149" t="s">
        <v>66</v>
      </c>
      <c r="D54" s="146">
        <v>0</v>
      </c>
      <c r="E54" s="158">
        <f t="shared" si="0"/>
        <v>0</v>
      </c>
      <c r="F54" s="158">
        <f t="shared" si="4"/>
        <v>0</v>
      </c>
      <c r="G54" s="158">
        <f t="shared" si="3"/>
        <v>0</v>
      </c>
    </row>
    <row r="55" spans="1:7" x14ac:dyDescent="0.25">
      <c r="A55" s="135">
        <v>48</v>
      </c>
      <c r="B55" s="135">
        <v>353</v>
      </c>
      <c r="C55" s="150" t="s">
        <v>67</v>
      </c>
      <c r="D55" s="146">
        <v>-10077.593358568693</v>
      </c>
      <c r="E55" s="158">
        <f t="shared" si="0"/>
        <v>-6651.2116166553378</v>
      </c>
      <c r="F55" s="158">
        <f t="shared" si="4"/>
        <v>-3426.3817419133547</v>
      </c>
      <c r="G55" s="158">
        <f t="shared" si="3"/>
        <v>-10077.593358568693</v>
      </c>
    </row>
    <row r="56" spans="1:7" x14ac:dyDescent="0.25">
      <c r="A56" s="135">
        <v>49</v>
      </c>
      <c r="B56" s="135">
        <v>354</v>
      </c>
      <c r="C56" s="150" t="s">
        <v>68</v>
      </c>
      <c r="D56" s="146">
        <v>0</v>
      </c>
      <c r="E56" s="158">
        <f t="shared" si="0"/>
        <v>0</v>
      </c>
      <c r="F56" s="158">
        <f t="shared" si="4"/>
        <v>0</v>
      </c>
      <c r="G56" s="158">
        <f t="shared" si="3"/>
        <v>0</v>
      </c>
    </row>
    <row r="57" spans="1:7" x14ac:dyDescent="0.25">
      <c r="A57" s="135">
        <v>50</v>
      </c>
      <c r="B57" s="135">
        <v>355</v>
      </c>
      <c r="C57" s="150" t="s">
        <v>69</v>
      </c>
      <c r="D57" s="146">
        <v>0</v>
      </c>
      <c r="E57" s="158">
        <f t="shared" si="0"/>
        <v>0</v>
      </c>
      <c r="F57" s="158">
        <f t="shared" si="4"/>
        <v>0</v>
      </c>
      <c r="G57" s="158">
        <f t="shared" si="3"/>
        <v>0</v>
      </c>
    </row>
    <row r="58" spans="1:7" x14ac:dyDescent="0.25">
      <c r="A58" s="135">
        <v>51</v>
      </c>
      <c r="B58" s="135">
        <v>356</v>
      </c>
      <c r="C58" s="150" t="s">
        <v>70</v>
      </c>
      <c r="D58" s="146">
        <v>0</v>
      </c>
      <c r="E58" s="158">
        <f t="shared" si="0"/>
        <v>0</v>
      </c>
      <c r="F58" s="158">
        <f t="shared" si="4"/>
        <v>0</v>
      </c>
      <c r="G58" s="158">
        <f t="shared" si="3"/>
        <v>0</v>
      </c>
    </row>
    <row r="59" spans="1:7" x14ac:dyDescent="0.25">
      <c r="A59" s="135">
        <v>52</v>
      </c>
      <c r="B59" s="135"/>
      <c r="C59" s="145" t="s">
        <v>35</v>
      </c>
      <c r="D59" s="146"/>
      <c r="E59" s="158">
        <f t="shared" si="0"/>
        <v>0</v>
      </c>
      <c r="F59" s="158">
        <f t="shared" si="4"/>
        <v>0</v>
      </c>
      <c r="G59" s="158">
        <f t="shared" si="3"/>
        <v>0</v>
      </c>
    </row>
    <row r="60" spans="1:7" x14ac:dyDescent="0.25">
      <c r="A60" s="135">
        <v>53</v>
      </c>
      <c r="B60" s="135">
        <v>360</v>
      </c>
      <c r="C60" s="151" t="s">
        <v>27</v>
      </c>
      <c r="D60" s="146">
        <v>0</v>
      </c>
      <c r="E60" s="158">
        <f t="shared" si="0"/>
        <v>0</v>
      </c>
      <c r="F60" s="158">
        <f t="shared" si="4"/>
        <v>0</v>
      </c>
      <c r="G60" s="158">
        <f t="shared" si="3"/>
        <v>0</v>
      </c>
    </row>
    <row r="61" spans="1:7" x14ac:dyDescent="0.25">
      <c r="A61" s="135">
        <v>54</v>
      </c>
      <c r="B61" s="135">
        <v>361</v>
      </c>
      <c r="C61" s="149" t="s">
        <v>28</v>
      </c>
      <c r="D61" s="146">
        <v>16884.781677429441</v>
      </c>
      <c r="E61" s="158">
        <f t="shared" si="0"/>
        <v>11143.955907103431</v>
      </c>
      <c r="F61" s="158">
        <f t="shared" si="4"/>
        <v>5740.8257703260097</v>
      </c>
      <c r="G61" s="158">
        <f t="shared" si="3"/>
        <v>16884.781677429441</v>
      </c>
    </row>
    <row r="62" spans="1:7" x14ac:dyDescent="0.25">
      <c r="A62" s="135">
        <v>55</v>
      </c>
      <c r="B62" s="135">
        <v>362</v>
      </c>
      <c r="C62" s="149" t="s">
        <v>71</v>
      </c>
      <c r="D62" s="146">
        <v>0</v>
      </c>
      <c r="E62" s="158">
        <f t="shared" si="0"/>
        <v>0</v>
      </c>
      <c r="F62" s="158">
        <f t="shared" si="4"/>
        <v>0</v>
      </c>
      <c r="G62" s="158">
        <f t="shared" si="3"/>
        <v>0</v>
      </c>
    </row>
    <row r="63" spans="1:7" x14ac:dyDescent="0.25">
      <c r="A63" s="135">
        <v>56</v>
      </c>
      <c r="B63" s="135">
        <v>363</v>
      </c>
      <c r="C63" s="149" t="s">
        <v>41</v>
      </c>
      <c r="D63" s="146">
        <v>282334.53764163493</v>
      </c>
      <c r="E63" s="158">
        <f t="shared" si="0"/>
        <v>186340.79484347906</v>
      </c>
      <c r="F63" s="158">
        <f t="shared" si="4"/>
        <v>95993.742798155872</v>
      </c>
      <c r="G63" s="158">
        <f t="shared" si="3"/>
        <v>282334.53764163493</v>
      </c>
    </row>
    <row r="64" spans="1:7" x14ac:dyDescent="0.25">
      <c r="A64" s="135">
        <v>57</v>
      </c>
      <c r="B64" s="135">
        <v>364</v>
      </c>
      <c r="C64" s="149" t="s">
        <v>42</v>
      </c>
      <c r="D64" s="146">
        <v>0</v>
      </c>
      <c r="E64" s="158">
        <f t="shared" si="0"/>
        <v>0</v>
      </c>
      <c r="F64" s="158">
        <f t="shared" si="4"/>
        <v>0</v>
      </c>
      <c r="G64" s="158">
        <f t="shared" si="3"/>
        <v>0</v>
      </c>
    </row>
    <row r="65" spans="1:7" x14ac:dyDescent="0.25">
      <c r="A65" s="135">
        <v>58</v>
      </c>
      <c r="B65" s="135">
        <v>365</v>
      </c>
      <c r="C65" s="149" t="s">
        <v>44</v>
      </c>
      <c r="D65" s="146">
        <v>0.48942819668876147</v>
      </c>
      <c r="E65" s="158">
        <f t="shared" si="0"/>
        <v>0.32302260981458258</v>
      </c>
      <c r="F65" s="158">
        <f t="shared" si="4"/>
        <v>0.16640558687417889</v>
      </c>
      <c r="G65" s="158">
        <f t="shared" si="3"/>
        <v>0.48942819668876147</v>
      </c>
    </row>
    <row r="66" spans="1:7" x14ac:dyDescent="0.25">
      <c r="A66" s="135">
        <v>59</v>
      </c>
      <c r="B66" s="135"/>
      <c r="C66" s="145" t="s">
        <v>72</v>
      </c>
      <c r="D66" s="146"/>
      <c r="E66" s="158">
        <f t="shared" si="0"/>
        <v>0</v>
      </c>
      <c r="F66" s="158">
        <f t="shared" si="4"/>
        <v>0</v>
      </c>
      <c r="G66" s="158">
        <f t="shared" si="3"/>
        <v>0</v>
      </c>
    </row>
    <row r="67" spans="1:7" x14ac:dyDescent="0.25">
      <c r="A67" s="135">
        <v>60</v>
      </c>
      <c r="B67" s="135">
        <v>370</v>
      </c>
      <c r="C67" s="151" t="s">
        <v>27</v>
      </c>
      <c r="D67" s="146">
        <v>0</v>
      </c>
      <c r="E67" s="158">
        <f t="shared" si="0"/>
        <v>0</v>
      </c>
      <c r="F67" s="158">
        <f t="shared" si="4"/>
        <v>0</v>
      </c>
      <c r="G67" s="158">
        <f t="shared" si="3"/>
        <v>0</v>
      </c>
    </row>
    <row r="68" spans="1:7" x14ac:dyDescent="0.25">
      <c r="A68" s="135">
        <v>61</v>
      </c>
      <c r="B68" s="135">
        <v>370.1</v>
      </c>
      <c r="C68" s="151" t="s">
        <v>73</v>
      </c>
      <c r="D68" s="146">
        <v>0</v>
      </c>
      <c r="E68" s="158">
        <f t="shared" si="0"/>
        <v>0</v>
      </c>
      <c r="F68" s="158">
        <f t="shared" si="4"/>
        <v>0</v>
      </c>
      <c r="G68" s="158">
        <f t="shared" si="3"/>
        <v>0</v>
      </c>
    </row>
    <row r="69" spans="1:7" x14ac:dyDescent="0.25">
      <c r="A69" s="135">
        <v>62</v>
      </c>
      <c r="B69" s="135">
        <v>370.2</v>
      </c>
      <c r="C69" s="151" t="s">
        <v>74</v>
      </c>
      <c r="D69" s="146">
        <v>0</v>
      </c>
      <c r="E69" s="158">
        <f t="shared" si="0"/>
        <v>0</v>
      </c>
      <c r="F69" s="158">
        <f t="shared" si="4"/>
        <v>0</v>
      </c>
      <c r="G69" s="158">
        <f t="shared" si="3"/>
        <v>0</v>
      </c>
    </row>
    <row r="70" spans="1:7" x14ac:dyDescent="0.25">
      <c r="A70" s="135">
        <v>63</v>
      </c>
      <c r="B70" s="135">
        <v>371</v>
      </c>
      <c r="C70" s="149" t="s">
        <v>28</v>
      </c>
      <c r="D70" s="146">
        <v>2276.1773009590934</v>
      </c>
      <c r="E70" s="158">
        <f t="shared" si="0"/>
        <v>1502.2770186330017</v>
      </c>
      <c r="F70" s="158">
        <f t="shared" si="4"/>
        <v>773.90028232609166</v>
      </c>
      <c r="G70" s="158">
        <f t="shared" si="3"/>
        <v>2276.1773009590934</v>
      </c>
    </row>
    <row r="71" spans="1:7" x14ac:dyDescent="0.25">
      <c r="A71" s="135">
        <v>64</v>
      </c>
      <c r="B71" s="135">
        <v>372</v>
      </c>
      <c r="C71" s="149" t="s">
        <v>75</v>
      </c>
      <c r="D71" s="146">
        <v>905532.35164420889</v>
      </c>
      <c r="E71" s="158">
        <f t="shared" si="0"/>
        <v>597651.3520851779</v>
      </c>
      <c r="F71" s="158">
        <f t="shared" si="4"/>
        <v>307880.99955903098</v>
      </c>
      <c r="G71" s="158">
        <f t="shared" si="3"/>
        <v>905532.35164420889</v>
      </c>
    </row>
    <row r="72" spans="1:7" x14ac:dyDescent="0.25">
      <c r="A72" s="135">
        <v>65</v>
      </c>
      <c r="B72" s="135">
        <v>373</v>
      </c>
      <c r="C72" s="149" t="s">
        <v>76</v>
      </c>
      <c r="D72" s="146">
        <v>177624.28634117509</v>
      </c>
      <c r="E72" s="158">
        <f t="shared" si="0"/>
        <v>117232.02898517557</v>
      </c>
      <c r="F72" s="158">
        <f t="shared" si="4"/>
        <v>60392.257355999522</v>
      </c>
      <c r="G72" s="158">
        <f t="shared" si="3"/>
        <v>177624.28634117509</v>
      </c>
    </row>
    <row r="73" spans="1:7" x14ac:dyDescent="0.25">
      <c r="A73" s="135">
        <v>66</v>
      </c>
      <c r="B73" s="135">
        <v>374</v>
      </c>
      <c r="C73" s="149" t="s">
        <v>77</v>
      </c>
      <c r="D73" s="146">
        <v>0</v>
      </c>
      <c r="E73" s="158">
        <f t="shared" si="0"/>
        <v>0</v>
      </c>
      <c r="F73" s="158">
        <f t="shared" si="4"/>
        <v>0</v>
      </c>
      <c r="G73" s="158">
        <f t="shared" si="3"/>
        <v>0</v>
      </c>
    </row>
    <row r="74" spans="1:7" x14ac:dyDescent="0.25">
      <c r="A74" s="135">
        <v>67</v>
      </c>
      <c r="B74" s="135">
        <v>375</v>
      </c>
      <c r="C74" s="149" t="s">
        <v>78</v>
      </c>
      <c r="D74" s="146">
        <v>0</v>
      </c>
      <c r="E74" s="158">
        <f t="shared" ref="E74:E104" si="5">D74*0.66</f>
        <v>0</v>
      </c>
      <c r="F74" s="158">
        <f t="shared" si="4"/>
        <v>0</v>
      </c>
      <c r="G74" s="158">
        <f t="shared" si="3"/>
        <v>0</v>
      </c>
    </row>
    <row r="75" spans="1:7" x14ac:dyDescent="0.25">
      <c r="A75" s="135">
        <v>68</v>
      </c>
      <c r="B75" s="135"/>
      <c r="C75" s="145" t="s">
        <v>79</v>
      </c>
      <c r="D75" s="146"/>
      <c r="E75" s="158">
        <f t="shared" si="5"/>
        <v>0</v>
      </c>
      <c r="F75" s="158">
        <f t="shared" si="4"/>
        <v>0</v>
      </c>
      <c r="G75" s="158">
        <f t="shared" si="3"/>
        <v>0</v>
      </c>
    </row>
    <row r="76" spans="1:7" x14ac:dyDescent="0.25">
      <c r="A76" s="135">
        <v>69</v>
      </c>
      <c r="B76" s="135">
        <v>389</v>
      </c>
      <c r="C76" s="149" t="s">
        <v>80</v>
      </c>
      <c r="D76" s="146">
        <v>0</v>
      </c>
      <c r="E76" s="158">
        <f t="shared" si="5"/>
        <v>0</v>
      </c>
      <c r="F76" s="158">
        <f t="shared" si="4"/>
        <v>0</v>
      </c>
      <c r="G76" s="158">
        <f t="shared" ref="G76:G104" si="6">SUM(E76:F76)</f>
        <v>0</v>
      </c>
    </row>
    <row r="77" spans="1:7" x14ac:dyDescent="0.25">
      <c r="A77" s="135">
        <v>70</v>
      </c>
      <c r="B77" s="135">
        <v>390</v>
      </c>
      <c r="C77" s="147" t="s">
        <v>81</v>
      </c>
      <c r="D77" s="146">
        <v>450077.19202506955</v>
      </c>
      <c r="E77" s="158">
        <f t="shared" si="5"/>
        <v>297050.94673654594</v>
      </c>
      <c r="F77" s="158">
        <f t="shared" si="4"/>
        <v>153026.24528852361</v>
      </c>
      <c r="G77" s="158">
        <f t="shared" si="6"/>
        <v>450077.19202506955</v>
      </c>
    </row>
    <row r="78" spans="1:7" x14ac:dyDescent="0.25">
      <c r="A78" s="135">
        <v>71</v>
      </c>
      <c r="B78" s="135">
        <v>390.1</v>
      </c>
      <c r="C78" s="149" t="s">
        <v>82</v>
      </c>
      <c r="D78" s="146">
        <v>149443.84290531155</v>
      </c>
      <c r="E78" s="158">
        <f t="shared" si="5"/>
        <v>98632.936317505635</v>
      </c>
      <c r="F78" s="158">
        <f t="shared" si="4"/>
        <v>50810.906587805919</v>
      </c>
      <c r="G78" s="158">
        <f t="shared" si="6"/>
        <v>149443.84290531155</v>
      </c>
    </row>
    <row r="79" spans="1:7" x14ac:dyDescent="0.25">
      <c r="A79" s="135">
        <v>72</v>
      </c>
      <c r="B79" s="135">
        <v>390.2</v>
      </c>
      <c r="C79" s="149" t="s">
        <v>83</v>
      </c>
      <c r="D79" s="146">
        <v>0</v>
      </c>
      <c r="E79" s="158">
        <f t="shared" si="5"/>
        <v>0</v>
      </c>
      <c r="F79" s="158">
        <f t="shared" si="4"/>
        <v>0</v>
      </c>
      <c r="G79" s="158">
        <f t="shared" si="6"/>
        <v>0</v>
      </c>
    </row>
    <row r="80" spans="1:7" x14ac:dyDescent="0.25">
      <c r="A80" s="135">
        <v>73</v>
      </c>
      <c r="B80" s="135">
        <v>390.3</v>
      </c>
      <c r="C80" s="149" t="s">
        <v>84</v>
      </c>
      <c r="D80" s="146">
        <v>1733.1330652836257</v>
      </c>
      <c r="E80" s="158">
        <f t="shared" si="5"/>
        <v>1143.8678230871931</v>
      </c>
      <c r="F80" s="158">
        <f t="shared" si="4"/>
        <v>589.26524219643261</v>
      </c>
      <c r="G80" s="158">
        <f t="shared" si="6"/>
        <v>1733.1330652836257</v>
      </c>
    </row>
    <row r="81" spans="1:7" x14ac:dyDescent="0.25">
      <c r="A81" s="135">
        <v>74</v>
      </c>
      <c r="B81" s="135">
        <v>390.9</v>
      </c>
      <c r="C81" s="149" t="s">
        <v>85</v>
      </c>
      <c r="D81" s="146">
        <v>0</v>
      </c>
      <c r="E81" s="158">
        <f t="shared" si="5"/>
        <v>0</v>
      </c>
      <c r="F81" s="158">
        <f t="shared" si="4"/>
        <v>0</v>
      </c>
      <c r="G81" s="158">
        <f t="shared" si="6"/>
        <v>0</v>
      </c>
    </row>
    <row r="82" spans="1:7" x14ac:dyDescent="0.25">
      <c r="A82" s="135">
        <v>75</v>
      </c>
      <c r="B82" s="135">
        <v>391</v>
      </c>
      <c r="C82" s="149" t="s">
        <v>86</v>
      </c>
      <c r="D82" s="146">
        <v>50472.063051993842</v>
      </c>
      <c r="E82" s="158">
        <f t="shared" si="5"/>
        <v>33311.561614315935</v>
      </c>
      <c r="F82" s="158">
        <f t="shared" si="4"/>
        <v>17160.501437677907</v>
      </c>
      <c r="G82" s="158">
        <f t="shared" si="6"/>
        <v>50472.063051993842</v>
      </c>
    </row>
    <row r="83" spans="1:7" x14ac:dyDescent="0.25">
      <c r="A83" s="135">
        <v>76</v>
      </c>
      <c r="B83" s="135">
        <v>391.1</v>
      </c>
      <c r="C83" s="149" t="s">
        <v>87</v>
      </c>
      <c r="D83" s="146">
        <v>272510.03978693782</v>
      </c>
      <c r="E83" s="158">
        <f t="shared" si="5"/>
        <v>179856.62625937897</v>
      </c>
      <c r="F83" s="158">
        <f t="shared" si="4"/>
        <v>92653.413527558849</v>
      </c>
      <c r="G83" s="158">
        <f t="shared" si="6"/>
        <v>272510.03978693782</v>
      </c>
    </row>
    <row r="84" spans="1:7" x14ac:dyDescent="0.25">
      <c r="A84" s="135">
        <v>77</v>
      </c>
      <c r="B84" s="135">
        <v>391.2</v>
      </c>
      <c r="C84" s="149" t="s">
        <v>88</v>
      </c>
      <c r="D84" s="146">
        <v>0</v>
      </c>
      <c r="E84" s="158">
        <f t="shared" si="5"/>
        <v>0</v>
      </c>
      <c r="F84" s="158">
        <f t="shared" si="4"/>
        <v>0</v>
      </c>
      <c r="G84" s="158">
        <f t="shared" si="6"/>
        <v>0</v>
      </c>
    </row>
    <row r="85" spans="1:7" x14ac:dyDescent="0.25">
      <c r="A85" s="135">
        <v>78</v>
      </c>
      <c r="B85" s="135">
        <v>391.25</v>
      </c>
      <c r="C85" s="149" t="s">
        <v>89</v>
      </c>
      <c r="D85" s="146">
        <v>585655.22469437181</v>
      </c>
      <c r="E85" s="158">
        <f t="shared" si="5"/>
        <v>386532.44829828542</v>
      </c>
      <c r="F85" s="158">
        <f t="shared" si="4"/>
        <v>199122.77639608638</v>
      </c>
      <c r="G85" s="158">
        <f t="shared" si="6"/>
        <v>585655.22469437181</v>
      </c>
    </row>
    <row r="86" spans="1:7" x14ac:dyDescent="0.25">
      <c r="A86" s="135">
        <v>79</v>
      </c>
      <c r="B86" s="135">
        <v>391.26</v>
      </c>
      <c r="C86" s="149" t="s">
        <v>90</v>
      </c>
      <c r="D86" s="146">
        <v>0</v>
      </c>
      <c r="E86" s="158">
        <f t="shared" si="5"/>
        <v>0</v>
      </c>
      <c r="F86" s="158">
        <f t="shared" ref="F86:F104" si="7">D86-E86</f>
        <v>0</v>
      </c>
      <c r="G86" s="158">
        <f t="shared" si="6"/>
        <v>0</v>
      </c>
    </row>
    <row r="87" spans="1:7" x14ac:dyDescent="0.25">
      <c r="A87" s="135">
        <v>80</v>
      </c>
      <c r="B87" s="135">
        <v>391.3</v>
      </c>
      <c r="C87" s="149" t="s">
        <v>91</v>
      </c>
      <c r="D87" s="146">
        <v>58591.957212063164</v>
      </c>
      <c r="E87" s="158">
        <f t="shared" si="5"/>
        <v>38670.691759961686</v>
      </c>
      <c r="F87" s="158">
        <f t="shared" si="7"/>
        <v>19921.265452101477</v>
      </c>
      <c r="G87" s="158">
        <f t="shared" si="6"/>
        <v>58591.957212063164</v>
      </c>
    </row>
    <row r="88" spans="1:7" x14ac:dyDescent="0.25">
      <c r="A88" s="135">
        <v>81</v>
      </c>
      <c r="B88" s="135">
        <v>391.4</v>
      </c>
      <c r="C88" s="149" t="s">
        <v>92</v>
      </c>
      <c r="D88" s="146">
        <v>0</v>
      </c>
      <c r="E88" s="158">
        <f t="shared" si="5"/>
        <v>0</v>
      </c>
      <c r="F88" s="158">
        <f t="shared" si="7"/>
        <v>0</v>
      </c>
      <c r="G88" s="158">
        <f t="shared" si="6"/>
        <v>0</v>
      </c>
    </row>
    <row r="89" spans="1:7" x14ac:dyDescent="0.25">
      <c r="A89" s="135">
        <v>82</v>
      </c>
      <c r="B89" s="135">
        <v>392</v>
      </c>
      <c r="C89" s="149" t="s">
        <v>93</v>
      </c>
      <c r="D89" s="146">
        <v>6111.2178500731861</v>
      </c>
      <c r="E89" s="158">
        <f t="shared" si="5"/>
        <v>4033.4037810483032</v>
      </c>
      <c r="F89" s="158">
        <f t="shared" si="7"/>
        <v>2077.8140690248829</v>
      </c>
      <c r="G89" s="158">
        <f t="shared" si="6"/>
        <v>6111.2178500731861</v>
      </c>
    </row>
    <row r="90" spans="1:7" x14ac:dyDescent="0.25">
      <c r="A90" s="135">
        <v>83</v>
      </c>
      <c r="B90" s="135">
        <v>392.1</v>
      </c>
      <c r="C90" s="149" t="s">
        <v>94</v>
      </c>
      <c r="D90" s="146">
        <v>0</v>
      </c>
      <c r="E90" s="158">
        <f t="shared" si="5"/>
        <v>0</v>
      </c>
      <c r="F90" s="158">
        <f t="shared" si="7"/>
        <v>0</v>
      </c>
      <c r="G90" s="158">
        <f t="shared" si="6"/>
        <v>0</v>
      </c>
    </row>
    <row r="91" spans="1:7" x14ac:dyDescent="0.25">
      <c r="A91" s="135">
        <v>84</v>
      </c>
      <c r="B91" s="135">
        <v>392.2</v>
      </c>
      <c r="C91" s="149" t="s">
        <v>95</v>
      </c>
      <c r="D91" s="146">
        <v>115539.11944532472</v>
      </c>
      <c r="E91" s="158">
        <f t="shared" si="5"/>
        <v>76255.818833914309</v>
      </c>
      <c r="F91" s="158">
        <f t="shared" si="7"/>
        <v>39283.300611410406</v>
      </c>
      <c r="G91" s="158">
        <f t="shared" si="6"/>
        <v>115539.11944532472</v>
      </c>
    </row>
    <row r="92" spans="1:7" x14ac:dyDescent="0.25">
      <c r="A92" s="135">
        <v>85</v>
      </c>
      <c r="B92" s="135">
        <v>392.3</v>
      </c>
      <c r="C92" s="149" t="s">
        <v>96</v>
      </c>
      <c r="D92" s="146">
        <v>2298492.4495020718</v>
      </c>
      <c r="E92" s="158">
        <f t="shared" si="5"/>
        <v>1517005.0166713675</v>
      </c>
      <c r="F92" s="158">
        <f t="shared" si="7"/>
        <v>781487.43283070438</v>
      </c>
      <c r="G92" s="158">
        <f t="shared" si="6"/>
        <v>2298492.4495020718</v>
      </c>
    </row>
    <row r="93" spans="1:7" x14ac:dyDescent="0.25">
      <c r="A93" s="135">
        <v>86</v>
      </c>
      <c r="B93" s="135">
        <v>392.4</v>
      </c>
      <c r="C93" s="149" t="s">
        <v>97</v>
      </c>
      <c r="D93" s="146">
        <v>39347.537977228305</v>
      </c>
      <c r="E93" s="158">
        <f t="shared" si="5"/>
        <v>25969.375064970682</v>
      </c>
      <c r="F93" s="158">
        <f t="shared" si="7"/>
        <v>13378.162912257623</v>
      </c>
      <c r="G93" s="158">
        <f t="shared" si="6"/>
        <v>39347.537977228305</v>
      </c>
    </row>
    <row r="94" spans="1:7" x14ac:dyDescent="0.25">
      <c r="A94" s="135">
        <v>87</v>
      </c>
      <c r="B94" s="135">
        <v>393</v>
      </c>
      <c r="C94" s="149" t="s">
        <v>98</v>
      </c>
      <c r="D94" s="146">
        <v>0</v>
      </c>
      <c r="E94" s="158">
        <f t="shared" si="5"/>
        <v>0</v>
      </c>
      <c r="F94" s="158">
        <f t="shared" si="7"/>
        <v>0</v>
      </c>
      <c r="G94" s="158">
        <f t="shared" si="6"/>
        <v>0</v>
      </c>
    </row>
    <row r="95" spans="1:7" x14ac:dyDescent="0.25">
      <c r="A95" s="135">
        <v>88</v>
      </c>
      <c r="B95" s="135">
        <v>394</v>
      </c>
      <c r="C95" s="149" t="s">
        <v>99</v>
      </c>
      <c r="D95" s="146">
        <v>198803.23496928954</v>
      </c>
      <c r="E95" s="158">
        <f t="shared" si="5"/>
        <v>131210.13507973109</v>
      </c>
      <c r="F95" s="158">
        <f t="shared" si="7"/>
        <v>67593.099889558449</v>
      </c>
      <c r="G95" s="158">
        <f t="shared" si="6"/>
        <v>198803.23496928954</v>
      </c>
    </row>
    <row r="96" spans="1:7" x14ac:dyDescent="0.25">
      <c r="A96" s="135">
        <v>89</v>
      </c>
      <c r="B96" s="135">
        <v>395</v>
      </c>
      <c r="C96" s="149" t="s">
        <v>100</v>
      </c>
      <c r="D96" s="146">
        <v>3564.8305326336786</v>
      </c>
      <c r="E96" s="158">
        <f t="shared" si="5"/>
        <v>2352.7881515382278</v>
      </c>
      <c r="F96" s="158">
        <f t="shared" si="7"/>
        <v>1212.0423810954508</v>
      </c>
      <c r="G96" s="158">
        <f t="shared" si="6"/>
        <v>3564.8305326336786</v>
      </c>
    </row>
    <row r="97" spans="1:7" x14ac:dyDescent="0.25">
      <c r="A97" s="135">
        <v>90</v>
      </c>
      <c r="B97" s="135">
        <v>396</v>
      </c>
      <c r="C97" s="149" t="s">
        <v>101</v>
      </c>
      <c r="D97" s="146">
        <v>16659.183445662136</v>
      </c>
      <c r="E97" s="158">
        <f t="shared" si="5"/>
        <v>10995.061074137011</v>
      </c>
      <c r="F97" s="158">
        <f t="shared" si="7"/>
        <v>5664.1223715251253</v>
      </c>
      <c r="G97" s="158">
        <f t="shared" si="6"/>
        <v>16659.183445662136</v>
      </c>
    </row>
    <row r="98" spans="1:7" x14ac:dyDescent="0.25">
      <c r="A98" s="135">
        <v>91</v>
      </c>
      <c r="B98" s="135">
        <v>397</v>
      </c>
      <c r="C98" s="149" t="s">
        <v>102</v>
      </c>
      <c r="D98" s="146">
        <v>6354.3265329885817</v>
      </c>
      <c r="E98" s="158">
        <f t="shared" si="5"/>
        <v>4193.8555117724645</v>
      </c>
      <c r="F98" s="158">
        <f t="shared" si="7"/>
        <v>2160.4710212161172</v>
      </c>
      <c r="G98" s="158">
        <f t="shared" si="6"/>
        <v>6354.3265329885817</v>
      </c>
    </row>
    <row r="99" spans="1:7" x14ac:dyDescent="0.25">
      <c r="A99" s="135">
        <v>92</v>
      </c>
      <c r="B99" s="135">
        <v>397.1</v>
      </c>
      <c r="C99" s="149" t="s">
        <v>103</v>
      </c>
      <c r="D99" s="146">
        <v>16797.393542117716</v>
      </c>
      <c r="E99" s="158">
        <f t="shared" si="5"/>
        <v>11086.279737797693</v>
      </c>
      <c r="F99" s="158">
        <f t="shared" si="7"/>
        <v>5711.1138043200226</v>
      </c>
      <c r="G99" s="158">
        <f t="shared" si="6"/>
        <v>16797.393542117716</v>
      </c>
    </row>
    <row r="100" spans="1:7" x14ac:dyDescent="0.25">
      <c r="A100" s="135">
        <v>93</v>
      </c>
      <c r="B100" s="135">
        <v>397.2</v>
      </c>
      <c r="C100" s="149" t="s">
        <v>104</v>
      </c>
      <c r="D100" s="146">
        <v>0</v>
      </c>
      <c r="E100" s="158">
        <f t="shared" si="5"/>
        <v>0</v>
      </c>
      <c r="F100" s="158">
        <f t="shared" si="7"/>
        <v>0</v>
      </c>
      <c r="G100" s="158">
        <f t="shared" si="6"/>
        <v>0</v>
      </c>
    </row>
    <row r="101" spans="1:7" x14ac:dyDescent="0.25">
      <c r="A101" s="135">
        <v>94</v>
      </c>
      <c r="B101" s="135">
        <v>398</v>
      </c>
      <c r="C101" s="149" t="s">
        <v>105</v>
      </c>
      <c r="D101" s="146">
        <v>39622.91933642533</v>
      </c>
      <c r="E101" s="158">
        <f t="shared" si="5"/>
        <v>26151.12676204072</v>
      </c>
      <c r="F101" s="158">
        <f t="shared" si="7"/>
        <v>13471.79257438461</v>
      </c>
      <c r="G101" s="158">
        <f t="shared" si="6"/>
        <v>39622.91933642533</v>
      </c>
    </row>
    <row r="102" spans="1:7" x14ac:dyDescent="0.25">
      <c r="A102" s="135">
        <v>95</v>
      </c>
      <c r="B102" s="135">
        <v>399</v>
      </c>
      <c r="C102" s="149" t="s">
        <v>106</v>
      </c>
      <c r="D102" s="153">
        <v>1489.5308433703633</v>
      </c>
      <c r="E102" s="158">
        <f t="shared" si="5"/>
        <v>983.09035662443978</v>
      </c>
      <c r="F102" s="158">
        <f t="shared" si="7"/>
        <v>506.44048674592352</v>
      </c>
      <c r="G102" s="158">
        <f t="shared" si="6"/>
        <v>1489.5308433703633</v>
      </c>
    </row>
    <row r="103" spans="1:7" x14ac:dyDescent="0.25">
      <c r="A103" s="135">
        <v>96</v>
      </c>
      <c r="B103" s="133"/>
      <c r="C103" s="133"/>
      <c r="D103" s="146"/>
      <c r="E103" s="158">
        <f t="shared" si="5"/>
        <v>0</v>
      </c>
      <c r="F103" s="158">
        <f t="shared" si="7"/>
        <v>0</v>
      </c>
      <c r="G103" s="158">
        <f t="shared" si="6"/>
        <v>0</v>
      </c>
    </row>
    <row r="104" spans="1:7" ht="15.75" thickBot="1" x14ac:dyDescent="0.3">
      <c r="A104" s="135">
        <v>97</v>
      </c>
      <c r="B104" s="133"/>
      <c r="C104" s="154" t="s">
        <v>174</v>
      </c>
      <c r="D104" s="155">
        <v>53886041.365233384</v>
      </c>
      <c r="E104" s="158">
        <f t="shared" si="5"/>
        <v>35564787.301054038</v>
      </c>
      <c r="F104" s="158">
        <f t="shared" si="7"/>
        <v>18321254.064179346</v>
      </c>
      <c r="G104" s="158">
        <f t="shared" si="6"/>
        <v>53886041.365233384</v>
      </c>
    </row>
    <row r="105" spans="1:7" ht="15.75" thickTop="1" x14ac:dyDescent="0.25">
      <c r="A105" s="133"/>
      <c r="B105" s="133"/>
      <c r="C105" s="133"/>
      <c r="D105" s="133"/>
    </row>
    <row r="110" spans="1:7" x14ac:dyDescent="0.25">
      <c r="A110" s="133"/>
      <c r="B110" s="133"/>
      <c r="C110" s="133"/>
      <c r="D110" s="1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7032-9E5B-4487-A9BD-D76F684BA5D3}">
  <dimension ref="A1:F105"/>
  <sheetViews>
    <sheetView workbookViewId="0">
      <selection activeCell="F1" sqref="F1"/>
    </sheetView>
  </sheetViews>
  <sheetFormatPr defaultRowHeight="15" x14ac:dyDescent="0.25"/>
  <cols>
    <col min="3" max="3" width="46.28515625" bestFit="1" customWidth="1"/>
    <col min="4" max="4" width="14.140625" bestFit="1" customWidth="1"/>
    <col min="5" max="5" width="13.28515625" bestFit="1" customWidth="1"/>
    <col min="6" max="6" width="11.5703125" bestFit="1" customWidth="1"/>
  </cols>
  <sheetData>
    <row r="1" spans="1:6" ht="15.75" x14ac:dyDescent="0.25">
      <c r="A1" s="38" t="s">
        <v>162</v>
      </c>
      <c r="B1" s="37"/>
      <c r="C1" s="37"/>
      <c r="D1" s="34"/>
      <c r="F1" s="176" t="s">
        <v>200</v>
      </c>
    </row>
    <row r="2" spans="1:6" x14ac:dyDescent="0.25">
      <c r="A2" s="38" t="s">
        <v>163</v>
      </c>
      <c r="B2" s="37"/>
      <c r="C2" s="37"/>
      <c r="D2" s="34"/>
    </row>
    <row r="3" spans="1:6" x14ac:dyDescent="0.25">
      <c r="A3" s="38" t="s">
        <v>164</v>
      </c>
      <c r="B3" s="37"/>
      <c r="C3" s="37"/>
      <c r="D3" s="35"/>
    </row>
    <row r="4" spans="1:6" x14ac:dyDescent="0.25">
      <c r="A4" s="33"/>
      <c r="B4" s="37"/>
      <c r="C4" s="37"/>
      <c r="D4" s="36" t="s">
        <v>165</v>
      </c>
    </row>
    <row r="5" spans="1:6" x14ac:dyDescent="0.25">
      <c r="A5" s="38"/>
      <c r="B5" s="37"/>
      <c r="C5" s="37"/>
      <c r="D5" s="32">
        <v>45292</v>
      </c>
    </row>
    <row r="6" spans="1:6" x14ac:dyDescent="0.25">
      <c r="A6" s="35"/>
      <c r="B6" s="35"/>
      <c r="C6" s="35"/>
      <c r="D6" s="96">
        <v>45808</v>
      </c>
    </row>
    <row r="7" spans="1:6" ht="30" x14ac:dyDescent="0.25">
      <c r="A7" s="97" t="s">
        <v>166</v>
      </c>
      <c r="B7" s="98" t="s">
        <v>13</v>
      </c>
      <c r="C7" s="97" t="s">
        <v>14</v>
      </c>
      <c r="D7" s="99" t="s">
        <v>167</v>
      </c>
      <c r="E7" s="159">
        <v>45657</v>
      </c>
      <c r="F7" s="159">
        <v>45808</v>
      </c>
    </row>
    <row r="8" spans="1:6" x14ac:dyDescent="0.25">
      <c r="A8" s="35">
        <v>1</v>
      </c>
      <c r="B8" s="34"/>
      <c r="C8" s="100" t="s">
        <v>22</v>
      </c>
      <c r="D8" s="101"/>
    </row>
    <row r="9" spans="1:6" x14ac:dyDescent="0.25">
      <c r="A9" s="35">
        <v>2</v>
      </c>
      <c r="B9" s="35">
        <v>301</v>
      </c>
      <c r="C9" s="102" t="s">
        <v>23</v>
      </c>
      <c r="D9" s="103">
        <v>0</v>
      </c>
      <c r="E9" s="158">
        <f>D9*0.66</f>
        <v>0</v>
      </c>
      <c r="F9" s="158">
        <f>D9-E9</f>
        <v>0</v>
      </c>
    </row>
    <row r="10" spans="1:6" x14ac:dyDescent="0.25">
      <c r="A10" s="35">
        <v>3</v>
      </c>
      <c r="B10" s="35">
        <v>302</v>
      </c>
      <c r="C10" s="104" t="s">
        <v>24</v>
      </c>
      <c r="D10" s="101">
        <v>0</v>
      </c>
      <c r="E10" s="158">
        <f t="shared" ref="E10:E73" si="0">D10*0.66</f>
        <v>0</v>
      </c>
      <c r="F10" s="158">
        <f t="shared" ref="F10:F73" si="1">D10-E10</f>
        <v>0</v>
      </c>
    </row>
    <row r="11" spans="1:6" x14ac:dyDescent="0.25">
      <c r="A11" s="35">
        <v>4</v>
      </c>
      <c r="B11" s="35">
        <v>303</v>
      </c>
      <c r="C11" s="104" t="s">
        <v>25</v>
      </c>
      <c r="D11" s="101">
        <v>2568.3594776076179</v>
      </c>
      <c r="E11" s="158">
        <f t="shared" si="0"/>
        <v>1695.117255221028</v>
      </c>
      <c r="F11" s="158">
        <f t="shared" si="1"/>
        <v>873.2422223865899</v>
      </c>
    </row>
    <row r="12" spans="1:6" x14ac:dyDescent="0.25">
      <c r="A12" s="35">
        <v>5</v>
      </c>
      <c r="B12" s="35"/>
      <c r="C12" s="100" t="s">
        <v>26</v>
      </c>
      <c r="D12" s="101"/>
      <c r="E12" s="158">
        <f t="shared" si="0"/>
        <v>0</v>
      </c>
      <c r="F12" s="158">
        <f t="shared" si="1"/>
        <v>0</v>
      </c>
    </row>
    <row r="13" spans="1:6" x14ac:dyDescent="0.25">
      <c r="A13" s="35">
        <v>6</v>
      </c>
      <c r="B13" s="35">
        <v>310</v>
      </c>
      <c r="C13" s="104" t="s">
        <v>27</v>
      </c>
      <c r="D13" s="101">
        <v>33016.489538631111</v>
      </c>
      <c r="E13" s="158">
        <f t="shared" si="0"/>
        <v>21790.883095496534</v>
      </c>
      <c r="F13" s="158">
        <f t="shared" si="1"/>
        <v>11225.606443134577</v>
      </c>
    </row>
    <row r="14" spans="1:6" x14ac:dyDescent="0.25">
      <c r="A14" s="35">
        <v>7</v>
      </c>
      <c r="B14" s="35">
        <v>311</v>
      </c>
      <c r="C14" s="104" t="s">
        <v>28</v>
      </c>
      <c r="D14" s="101">
        <v>28372.76687443941</v>
      </c>
      <c r="E14" s="158">
        <f t="shared" si="0"/>
        <v>18726.026137130011</v>
      </c>
      <c r="F14" s="158">
        <f t="shared" si="1"/>
        <v>9646.7407373093993</v>
      </c>
    </row>
    <row r="15" spans="1:6" x14ac:dyDescent="0.25">
      <c r="A15" s="35">
        <v>8</v>
      </c>
      <c r="B15" s="35">
        <v>312</v>
      </c>
      <c r="C15" s="104" t="s">
        <v>29</v>
      </c>
      <c r="D15" s="101">
        <v>22273.056080284659</v>
      </c>
      <c r="E15" s="158">
        <f t="shared" si="0"/>
        <v>14700.217012987876</v>
      </c>
      <c r="F15" s="158">
        <f t="shared" si="1"/>
        <v>7572.8390672967835</v>
      </c>
    </row>
    <row r="16" spans="1:6" x14ac:dyDescent="0.25">
      <c r="A16" s="35">
        <v>9</v>
      </c>
      <c r="B16" s="35">
        <v>313</v>
      </c>
      <c r="C16" s="104" t="s">
        <v>30</v>
      </c>
      <c r="D16" s="101">
        <v>62062.374557466843</v>
      </c>
      <c r="E16" s="158">
        <f t="shared" si="0"/>
        <v>40961.16720792812</v>
      </c>
      <c r="F16" s="158">
        <f t="shared" si="1"/>
        <v>21101.207349538723</v>
      </c>
    </row>
    <row r="17" spans="1:6" x14ac:dyDescent="0.25">
      <c r="A17" s="35">
        <v>10</v>
      </c>
      <c r="B17" s="35">
        <v>314</v>
      </c>
      <c r="C17" s="104" t="s">
        <v>31</v>
      </c>
      <c r="D17" s="101">
        <v>5875.3052164705759</v>
      </c>
      <c r="E17" s="158">
        <f t="shared" si="0"/>
        <v>3877.7014428705802</v>
      </c>
      <c r="F17" s="158">
        <f t="shared" si="1"/>
        <v>1997.6037735999957</v>
      </c>
    </row>
    <row r="18" spans="1:6" x14ac:dyDescent="0.25">
      <c r="A18" s="35">
        <v>11</v>
      </c>
      <c r="B18" s="35">
        <v>315</v>
      </c>
      <c r="C18" s="104" t="s">
        <v>32</v>
      </c>
      <c r="D18" s="101">
        <v>0</v>
      </c>
      <c r="E18" s="158">
        <f t="shared" si="0"/>
        <v>0</v>
      </c>
      <c r="F18" s="158">
        <f t="shared" si="1"/>
        <v>0</v>
      </c>
    </row>
    <row r="19" spans="1:6" x14ac:dyDescent="0.25">
      <c r="A19" s="35">
        <v>12</v>
      </c>
      <c r="B19" s="35">
        <v>316</v>
      </c>
      <c r="C19" s="104" t="s">
        <v>33</v>
      </c>
      <c r="D19" s="101">
        <v>0</v>
      </c>
      <c r="E19" s="158">
        <f t="shared" si="0"/>
        <v>0</v>
      </c>
      <c r="F19" s="158">
        <f t="shared" si="1"/>
        <v>0</v>
      </c>
    </row>
    <row r="20" spans="1:6" x14ac:dyDescent="0.25">
      <c r="A20" s="35">
        <v>13</v>
      </c>
      <c r="B20" s="35">
        <v>317</v>
      </c>
      <c r="C20" s="105" t="s">
        <v>34</v>
      </c>
      <c r="D20" s="101">
        <v>0</v>
      </c>
      <c r="E20" s="158">
        <f t="shared" si="0"/>
        <v>0</v>
      </c>
      <c r="F20" s="158">
        <f t="shared" si="1"/>
        <v>0</v>
      </c>
    </row>
    <row r="21" spans="1:6" x14ac:dyDescent="0.25">
      <c r="A21" s="35">
        <v>14</v>
      </c>
      <c r="B21" s="35"/>
      <c r="C21" s="100" t="s">
        <v>35</v>
      </c>
      <c r="D21" s="101"/>
      <c r="E21" s="158"/>
      <c r="F21" s="158"/>
    </row>
    <row r="22" spans="1:6" x14ac:dyDescent="0.25">
      <c r="A22" s="35">
        <v>15</v>
      </c>
      <c r="B22" s="35">
        <v>320</v>
      </c>
      <c r="C22" s="104" t="s">
        <v>36</v>
      </c>
      <c r="D22" s="101">
        <v>0</v>
      </c>
      <c r="E22" s="158">
        <f t="shared" si="0"/>
        <v>0</v>
      </c>
      <c r="F22" s="158">
        <f t="shared" si="1"/>
        <v>0</v>
      </c>
    </row>
    <row r="23" spans="1:6" x14ac:dyDescent="0.25">
      <c r="A23" s="35">
        <v>16</v>
      </c>
      <c r="B23" s="35">
        <v>321</v>
      </c>
      <c r="C23" s="104" t="s">
        <v>37</v>
      </c>
      <c r="D23" s="101">
        <v>5357.3008984111875</v>
      </c>
      <c r="E23" s="158">
        <f t="shared" si="0"/>
        <v>3535.8185929513838</v>
      </c>
      <c r="F23" s="158">
        <f t="shared" si="1"/>
        <v>1821.4823054598037</v>
      </c>
    </row>
    <row r="24" spans="1:6" x14ac:dyDescent="0.25">
      <c r="A24" s="35">
        <v>17</v>
      </c>
      <c r="B24" s="35">
        <v>322</v>
      </c>
      <c r="C24" s="104" t="s">
        <v>38</v>
      </c>
      <c r="D24" s="101">
        <v>0</v>
      </c>
      <c r="E24" s="158">
        <f t="shared" si="0"/>
        <v>0</v>
      </c>
      <c r="F24" s="158">
        <f t="shared" si="1"/>
        <v>0</v>
      </c>
    </row>
    <row r="25" spans="1:6" x14ac:dyDescent="0.25">
      <c r="A25" s="35">
        <v>18</v>
      </c>
      <c r="B25" s="35">
        <v>323</v>
      </c>
      <c r="C25" s="104" t="s">
        <v>39</v>
      </c>
      <c r="D25" s="101">
        <v>4029.3433075991084</v>
      </c>
      <c r="E25" s="158">
        <f t="shared" si="0"/>
        <v>2659.3665830154118</v>
      </c>
      <c r="F25" s="158">
        <f t="shared" si="1"/>
        <v>1369.9767245836965</v>
      </c>
    </row>
    <row r="26" spans="1:6" x14ac:dyDescent="0.25">
      <c r="A26" s="35">
        <v>19</v>
      </c>
      <c r="B26" s="35">
        <v>324</v>
      </c>
      <c r="C26" s="104" t="s">
        <v>40</v>
      </c>
      <c r="D26" s="101">
        <v>8578.4444370451565</v>
      </c>
      <c r="E26" s="158">
        <f t="shared" si="0"/>
        <v>5661.7733284498036</v>
      </c>
      <c r="F26" s="158">
        <f t="shared" si="1"/>
        <v>2916.671108595353</v>
      </c>
    </row>
    <row r="27" spans="1:6" x14ac:dyDescent="0.25">
      <c r="A27" s="35">
        <v>20</v>
      </c>
      <c r="B27" s="35">
        <v>325</v>
      </c>
      <c r="C27" s="104" t="s">
        <v>41</v>
      </c>
      <c r="D27" s="101">
        <v>3134.1512255836533</v>
      </c>
      <c r="E27" s="158">
        <f t="shared" si="0"/>
        <v>2068.5398088852112</v>
      </c>
      <c r="F27" s="158">
        <f t="shared" si="1"/>
        <v>1065.6114166984421</v>
      </c>
    </row>
    <row r="28" spans="1:6" x14ac:dyDescent="0.25">
      <c r="A28" s="35">
        <v>21</v>
      </c>
      <c r="B28" s="35">
        <v>326</v>
      </c>
      <c r="C28" s="104" t="s">
        <v>42</v>
      </c>
      <c r="D28" s="101">
        <v>0</v>
      </c>
      <c r="E28" s="158">
        <f t="shared" si="0"/>
        <v>0</v>
      </c>
      <c r="F28" s="158">
        <f t="shared" si="1"/>
        <v>0</v>
      </c>
    </row>
    <row r="29" spans="1:6" x14ac:dyDescent="0.25">
      <c r="A29" s="35">
        <v>22</v>
      </c>
      <c r="B29" s="35">
        <v>327</v>
      </c>
      <c r="C29" s="104" t="s">
        <v>43</v>
      </c>
      <c r="D29" s="101">
        <v>0</v>
      </c>
      <c r="E29" s="158">
        <f t="shared" si="0"/>
        <v>0</v>
      </c>
      <c r="F29" s="158">
        <f t="shared" si="1"/>
        <v>0</v>
      </c>
    </row>
    <row r="30" spans="1:6" x14ac:dyDescent="0.25">
      <c r="A30" s="35">
        <v>23</v>
      </c>
      <c r="B30" s="35">
        <v>328</v>
      </c>
      <c r="C30" s="104" t="s">
        <v>44</v>
      </c>
      <c r="D30" s="101">
        <v>3399.7833652327686</v>
      </c>
      <c r="E30" s="158">
        <f t="shared" si="0"/>
        <v>2243.8570210536272</v>
      </c>
      <c r="F30" s="158">
        <f t="shared" si="1"/>
        <v>1155.9263441791413</v>
      </c>
    </row>
    <row r="31" spans="1:6" x14ac:dyDescent="0.25">
      <c r="A31" s="35">
        <v>24</v>
      </c>
      <c r="B31" s="35"/>
      <c r="C31" s="100" t="s">
        <v>45</v>
      </c>
      <c r="D31" s="101"/>
      <c r="E31" s="158"/>
      <c r="F31" s="158"/>
    </row>
    <row r="32" spans="1:6" x14ac:dyDescent="0.25">
      <c r="A32" s="35">
        <v>25</v>
      </c>
      <c r="B32" s="35">
        <v>330</v>
      </c>
      <c r="C32" s="104" t="s">
        <v>46</v>
      </c>
      <c r="D32" s="101">
        <v>0</v>
      </c>
      <c r="E32" s="158">
        <f t="shared" si="0"/>
        <v>0</v>
      </c>
      <c r="F32" s="158">
        <f t="shared" si="1"/>
        <v>0</v>
      </c>
    </row>
    <row r="33" spans="1:6" x14ac:dyDescent="0.25">
      <c r="A33" s="35">
        <v>26</v>
      </c>
      <c r="B33" s="35">
        <v>331</v>
      </c>
      <c r="C33" s="104" t="s">
        <v>47</v>
      </c>
      <c r="D33" s="101">
        <v>10011.064907458411</v>
      </c>
      <c r="E33" s="158">
        <f t="shared" si="0"/>
        <v>6607.302838922551</v>
      </c>
      <c r="F33" s="158">
        <f t="shared" si="1"/>
        <v>3403.7620685358597</v>
      </c>
    </row>
    <row r="34" spans="1:6" x14ac:dyDescent="0.25">
      <c r="A34" s="35">
        <v>27</v>
      </c>
      <c r="B34" s="35">
        <v>332</v>
      </c>
      <c r="C34" s="104" t="s">
        <v>48</v>
      </c>
      <c r="D34" s="101">
        <v>212833.88978103723</v>
      </c>
      <c r="E34" s="158">
        <f t="shared" si="0"/>
        <v>140470.36725548457</v>
      </c>
      <c r="F34" s="158">
        <f t="shared" si="1"/>
        <v>72363.52252555266</v>
      </c>
    </row>
    <row r="35" spans="1:6" x14ac:dyDescent="0.25">
      <c r="A35" s="35">
        <v>28</v>
      </c>
      <c r="B35" s="35">
        <v>333</v>
      </c>
      <c r="C35" s="104" t="s">
        <v>49</v>
      </c>
      <c r="D35" s="101">
        <v>0</v>
      </c>
      <c r="E35" s="158">
        <f t="shared" si="0"/>
        <v>0</v>
      </c>
      <c r="F35" s="158">
        <f t="shared" si="1"/>
        <v>0</v>
      </c>
    </row>
    <row r="36" spans="1:6" x14ac:dyDescent="0.25">
      <c r="A36" s="35">
        <v>29</v>
      </c>
      <c r="B36" s="35"/>
      <c r="C36" s="100" t="s">
        <v>50</v>
      </c>
      <c r="D36" s="101"/>
      <c r="E36" s="158"/>
      <c r="F36" s="158"/>
    </row>
    <row r="37" spans="1:6" x14ac:dyDescent="0.25">
      <c r="A37" s="35">
        <v>30</v>
      </c>
      <c r="B37" s="35">
        <v>340</v>
      </c>
      <c r="C37" s="106" t="s">
        <v>51</v>
      </c>
      <c r="D37" s="101">
        <v>0</v>
      </c>
      <c r="E37" s="158">
        <f t="shared" si="0"/>
        <v>0</v>
      </c>
      <c r="F37" s="158">
        <f t="shared" si="1"/>
        <v>0</v>
      </c>
    </row>
    <row r="38" spans="1:6" x14ac:dyDescent="0.25">
      <c r="A38" s="35">
        <v>31</v>
      </c>
      <c r="B38" s="35">
        <v>341</v>
      </c>
      <c r="C38" s="106" t="s">
        <v>52</v>
      </c>
      <c r="D38" s="101">
        <v>0</v>
      </c>
      <c r="E38" s="158">
        <f t="shared" si="0"/>
        <v>0</v>
      </c>
      <c r="F38" s="158">
        <f t="shared" si="1"/>
        <v>0</v>
      </c>
    </row>
    <row r="39" spans="1:6" x14ac:dyDescent="0.25">
      <c r="A39" s="35">
        <v>32</v>
      </c>
      <c r="B39" s="35">
        <v>342</v>
      </c>
      <c r="C39" s="106" t="s">
        <v>53</v>
      </c>
      <c r="D39" s="101">
        <v>22071.965482291238</v>
      </c>
      <c r="E39" s="158">
        <f t="shared" si="0"/>
        <v>14567.497218312217</v>
      </c>
      <c r="F39" s="158">
        <f t="shared" si="1"/>
        <v>7504.4682639790208</v>
      </c>
    </row>
    <row r="40" spans="1:6" x14ac:dyDescent="0.25">
      <c r="A40" s="35">
        <v>33</v>
      </c>
      <c r="B40" s="35">
        <v>342.98</v>
      </c>
      <c r="C40" s="106" t="s">
        <v>54</v>
      </c>
      <c r="D40" s="101">
        <v>448.8732958697878</v>
      </c>
      <c r="E40" s="158">
        <f t="shared" si="0"/>
        <v>296.25637527405996</v>
      </c>
      <c r="F40" s="158">
        <f t="shared" si="1"/>
        <v>152.61692059572783</v>
      </c>
    </row>
    <row r="41" spans="1:6" x14ac:dyDescent="0.25">
      <c r="A41" s="35">
        <v>34</v>
      </c>
      <c r="B41" s="35">
        <v>343</v>
      </c>
      <c r="C41" s="106" t="s">
        <v>55</v>
      </c>
      <c r="D41" s="101">
        <v>829135.64318601729</v>
      </c>
      <c r="E41" s="158">
        <f t="shared" si="0"/>
        <v>547229.52450277144</v>
      </c>
      <c r="F41" s="158">
        <f t="shared" si="1"/>
        <v>281906.11868324585</v>
      </c>
    </row>
    <row r="42" spans="1:6" x14ac:dyDescent="0.25">
      <c r="A42" s="35">
        <v>35</v>
      </c>
      <c r="B42" s="35">
        <v>344</v>
      </c>
      <c r="C42" s="102" t="s">
        <v>56</v>
      </c>
      <c r="D42" s="101">
        <v>3.2831557870508345E-3</v>
      </c>
      <c r="E42" s="158">
        <f t="shared" si="0"/>
        <v>2.1668828194535508E-3</v>
      </c>
      <c r="F42" s="158">
        <f t="shared" si="1"/>
        <v>1.1162729675972837E-3</v>
      </c>
    </row>
    <row r="43" spans="1:6" x14ac:dyDescent="0.25">
      <c r="A43" s="35">
        <v>36</v>
      </c>
      <c r="B43" s="35">
        <v>345</v>
      </c>
      <c r="C43" s="104" t="s">
        <v>57</v>
      </c>
      <c r="D43" s="101">
        <v>343656.04534612247</v>
      </c>
      <c r="E43" s="158">
        <f t="shared" si="0"/>
        <v>226812.98992844083</v>
      </c>
      <c r="F43" s="158">
        <f t="shared" si="1"/>
        <v>116843.05541768164</v>
      </c>
    </row>
    <row r="44" spans="1:6" x14ac:dyDescent="0.25">
      <c r="A44" s="35">
        <v>37</v>
      </c>
      <c r="B44" s="35">
        <v>346</v>
      </c>
      <c r="C44" s="104" t="s">
        <v>58</v>
      </c>
      <c r="D44" s="101">
        <v>96194.244630990928</v>
      </c>
      <c r="E44" s="158">
        <f t="shared" si="0"/>
        <v>63488.201456454015</v>
      </c>
      <c r="F44" s="158">
        <f t="shared" si="1"/>
        <v>32706.043174536913</v>
      </c>
    </row>
    <row r="45" spans="1:6" x14ac:dyDescent="0.25">
      <c r="A45" s="35">
        <v>38</v>
      </c>
      <c r="B45" s="35">
        <v>347</v>
      </c>
      <c r="C45" s="104" t="s">
        <v>59</v>
      </c>
      <c r="D45" s="101">
        <v>58.694007397920622</v>
      </c>
      <c r="E45" s="158">
        <f t="shared" si="0"/>
        <v>38.738044882627612</v>
      </c>
      <c r="F45" s="158">
        <f t="shared" si="1"/>
        <v>19.95596251529301</v>
      </c>
    </row>
    <row r="46" spans="1:6" x14ac:dyDescent="0.25">
      <c r="A46" s="35">
        <v>39</v>
      </c>
      <c r="B46" s="35">
        <v>348</v>
      </c>
      <c r="C46" s="104" t="s">
        <v>60</v>
      </c>
      <c r="D46" s="101">
        <v>17019.846055564336</v>
      </c>
      <c r="E46" s="158">
        <f t="shared" si="0"/>
        <v>11233.098396672462</v>
      </c>
      <c r="F46" s="158">
        <f t="shared" si="1"/>
        <v>5786.7476588918744</v>
      </c>
    </row>
    <row r="47" spans="1:6" x14ac:dyDescent="0.25">
      <c r="A47" s="35">
        <v>40</v>
      </c>
      <c r="B47" s="35">
        <v>349</v>
      </c>
      <c r="C47" s="104" t="s">
        <v>61</v>
      </c>
      <c r="D47" s="101">
        <v>0</v>
      </c>
      <c r="E47" s="158">
        <f t="shared" si="0"/>
        <v>0</v>
      </c>
      <c r="F47" s="158">
        <f t="shared" si="1"/>
        <v>0</v>
      </c>
    </row>
    <row r="48" spans="1:6" x14ac:dyDescent="0.25">
      <c r="A48" s="35">
        <v>41</v>
      </c>
      <c r="B48" s="35"/>
      <c r="C48" s="100" t="s">
        <v>62</v>
      </c>
      <c r="D48" s="101"/>
      <c r="E48" s="158"/>
      <c r="F48" s="158"/>
    </row>
    <row r="49" spans="1:6" x14ac:dyDescent="0.25">
      <c r="A49" s="35">
        <v>42</v>
      </c>
      <c r="B49" s="35">
        <v>350</v>
      </c>
      <c r="C49" s="104" t="s">
        <v>27</v>
      </c>
      <c r="D49" s="101">
        <v>21.571496790202985</v>
      </c>
      <c r="E49" s="158">
        <f t="shared" si="0"/>
        <v>14.237187881533972</v>
      </c>
      <c r="F49" s="158">
        <f t="shared" si="1"/>
        <v>7.3343089086690139</v>
      </c>
    </row>
    <row r="50" spans="1:6" x14ac:dyDescent="0.25">
      <c r="A50" s="35">
        <v>43</v>
      </c>
      <c r="B50" s="35">
        <v>351</v>
      </c>
      <c r="C50" s="104" t="s">
        <v>28</v>
      </c>
      <c r="D50" s="101">
        <v>430.12336778167492</v>
      </c>
      <c r="E50" s="158">
        <f t="shared" si="0"/>
        <v>283.88142273590546</v>
      </c>
      <c r="F50" s="158">
        <f t="shared" si="1"/>
        <v>146.24194504576946</v>
      </c>
    </row>
    <row r="51" spans="1:6" x14ac:dyDescent="0.25">
      <c r="A51" s="35">
        <v>44</v>
      </c>
      <c r="B51" s="107">
        <v>352</v>
      </c>
      <c r="C51" s="104" t="s">
        <v>63</v>
      </c>
      <c r="D51" s="101">
        <v>0</v>
      </c>
      <c r="E51" s="158">
        <f t="shared" si="0"/>
        <v>0</v>
      </c>
      <c r="F51" s="158">
        <f t="shared" si="1"/>
        <v>0</v>
      </c>
    </row>
    <row r="52" spans="1:6" x14ac:dyDescent="0.25">
      <c r="A52" s="35">
        <v>45</v>
      </c>
      <c r="B52" s="35">
        <v>352.1</v>
      </c>
      <c r="C52" s="104" t="s">
        <v>64</v>
      </c>
      <c r="D52" s="101">
        <v>11.936935479107474</v>
      </c>
      <c r="E52" s="158">
        <f t="shared" si="0"/>
        <v>7.8783774162109328</v>
      </c>
      <c r="F52" s="158">
        <f t="shared" si="1"/>
        <v>4.058558062896541</v>
      </c>
    </row>
    <row r="53" spans="1:6" x14ac:dyDescent="0.25">
      <c r="A53" s="35">
        <v>46</v>
      </c>
      <c r="B53" s="35">
        <v>352.2</v>
      </c>
      <c r="C53" s="104" t="s">
        <v>65</v>
      </c>
      <c r="D53" s="101">
        <v>2383.4856108041108</v>
      </c>
      <c r="E53" s="158">
        <f t="shared" si="0"/>
        <v>1573.1005031307132</v>
      </c>
      <c r="F53" s="158">
        <f t="shared" si="1"/>
        <v>810.38510767339767</v>
      </c>
    </row>
    <row r="54" spans="1:6" x14ac:dyDescent="0.25">
      <c r="A54" s="35">
        <v>47</v>
      </c>
      <c r="B54" s="35">
        <v>352.3</v>
      </c>
      <c r="C54" s="104" t="s">
        <v>66</v>
      </c>
      <c r="D54" s="101">
        <v>0</v>
      </c>
      <c r="E54" s="158">
        <f t="shared" si="0"/>
        <v>0</v>
      </c>
      <c r="F54" s="158">
        <f t="shared" si="1"/>
        <v>0</v>
      </c>
    </row>
    <row r="55" spans="1:6" x14ac:dyDescent="0.25">
      <c r="A55" s="35">
        <v>48</v>
      </c>
      <c r="B55" s="35">
        <v>353</v>
      </c>
      <c r="C55" s="105" t="s">
        <v>67</v>
      </c>
      <c r="D55" s="101">
        <v>-49.480091161099992</v>
      </c>
      <c r="E55" s="158">
        <f t="shared" si="0"/>
        <v>-32.656860166325998</v>
      </c>
      <c r="F55" s="158">
        <f t="shared" si="1"/>
        <v>-16.823230994773994</v>
      </c>
    </row>
    <row r="56" spans="1:6" x14ac:dyDescent="0.25">
      <c r="A56" s="35">
        <v>49</v>
      </c>
      <c r="B56" s="35">
        <v>354</v>
      </c>
      <c r="C56" s="105" t="s">
        <v>68</v>
      </c>
      <c r="D56" s="101">
        <v>0</v>
      </c>
      <c r="E56" s="158">
        <f t="shared" si="0"/>
        <v>0</v>
      </c>
      <c r="F56" s="158">
        <f t="shared" si="1"/>
        <v>0</v>
      </c>
    </row>
    <row r="57" spans="1:6" x14ac:dyDescent="0.25">
      <c r="A57" s="35">
        <v>50</v>
      </c>
      <c r="B57" s="35">
        <v>355</v>
      </c>
      <c r="C57" s="105" t="s">
        <v>69</v>
      </c>
      <c r="D57" s="101">
        <v>0</v>
      </c>
      <c r="E57" s="158">
        <f t="shared" si="0"/>
        <v>0</v>
      </c>
      <c r="F57" s="158">
        <f t="shared" si="1"/>
        <v>0</v>
      </c>
    </row>
    <row r="58" spans="1:6" x14ac:dyDescent="0.25">
      <c r="A58" s="35">
        <v>51</v>
      </c>
      <c r="B58" s="35">
        <v>356</v>
      </c>
      <c r="C58" s="105" t="s">
        <v>70</v>
      </c>
      <c r="D58" s="101">
        <v>0</v>
      </c>
      <c r="E58" s="158">
        <f t="shared" si="0"/>
        <v>0</v>
      </c>
      <c r="F58" s="158">
        <f t="shared" si="1"/>
        <v>0</v>
      </c>
    </row>
    <row r="59" spans="1:6" x14ac:dyDescent="0.25">
      <c r="A59" s="35">
        <v>52</v>
      </c>
      <c r="B59" s="35"/>
      <c r="C59" s="100" t="s">
        <v>35</v>
      </c>
      <c r="D59" s="101"/>
      <c r="E59" s="158"/>
      <c r="F59" s="158"/>
    </row>
    <row r="60" spans="1:6" x14ac:dyDescent="0.25">
      <c r="A60" s="35">
        <v>53</v>
      </c>
      <c r="B60" s="35">
        <v>360</v>
      </c>
      <c r="C60" s="106" t="s">
        <v>27</v>
      </c>
      <c r="D60" s="101">
        <v>0</v>
      </c>
      <c r="E60" s="158">
        <f t="shared" si="0"/>
        <v>0</v>
      </c>
      <c r="F60" s="158">
        <f t="shared" si="1"/>
        <v>0</v>
      </c>
    </row>
    <row r="61" spans="1:6" x14ac:dyDescent="0.25">
      <c r="A61" s="35">
        <v>54</v>
      </c>
      <c r="B61" s="35">
        <v>361</v>
      </c>
      <c r="C61" s="104" t="s">
        <v>28</v>
      </c>
      <c r="D61" s="101">
        <v>82.902783125706435</v>
      </c>
      <c r="E61" s="158">
        <f t="shared" si="0"/>
        <v>54.715836862966249</v>
      </c>
      <c r="F61" s="158">
        <f t="shared" si="1"/>
        <v>28.186946262740186</v>
      </c>
    </row>
    <row r="62" spans="1:6" x14ac:dyDescent="0.25">
      <c r="A62" s="35">
        <v>55</v>
      </c>
      <c r="B62" s="35">
        <v>362</v>
      </c>
      <c r="C62" s="104" t="s">
        <v>71</v>
      </c>
      <c r="D62" s="101">
        <v>0</v>
      </c>
      <c r="E62" s="158">
        <f t="shared" si="0"/>
        <v>0</v>
      </c>
      <c r="F62" s="158">
        <f t="shared" si="1"/>
        <v>0</v>
      </c>
    </row>
    <row r="63" spans="1:6" x14ac:dyDescent="0.25">
      <c r="A63" s="35">
        <v>56</v>
      </c>
      <c r="B63" s="35">
        <v>363</v>
      </c>
      <c r="C63" s="104" t="s">
        <v>41</v>
      </c>
      <c r="D63" s="101">
        <v>1386.2375830591411</v>
      </c>
      <c r="E63" s="158">
        <f t="shared" si="0"/>
        <v>914.91680481903313</v>
      </c>
      <c r="F63" s="158">
        <f t="shared" si="1"/>
        <v>471.32077824010798</v>
      </c>
    </row>
    <row r="64" spans="1:6" x14ac:dyDescent="0.25">
      <c r="A64" s="35">
        <v>57</v>
      </c>
      <c r="B64" s="35">
        <v>364</v>
      </c>
      <c r="C64" s="104" t="s">
        <v>42</v>
      </c>
      <c r="D64" s="101">
        <v>0</v>
      </c>
      <c r="E64" s="158">
        <f t="shared" si="0"/>
        <v>0</v>
      </c>
      <c r="F64" s="158">
        <f t="shared" si="1"/>
        <v>0</v>
      </c>
    </row>
    <row r="65" spans="1:6" x14ac:dyDescent="0.25">
      <c r="A65" s="35">
        <v>58</v>
      </c>
      <c r="B65" s="35">
        <v>365</v>
      </c>
      <c r="C65" s="104" t="s">
        <v>44</v>
      </c>
      <c r="D65" s="101">
        <v>2.403049113743185E-3</v>
      </c>
      <c r="E65" s="158">
        <f t="shared" si="0"/>
        <v>1.5860124150705022E-3</v>
      </c>
      <c r="F65" s="158">
        <f t="shared" si="1"/>
        <v>8.1703669867268279E-4</v>
      </c>
    </row>
    <row r="66" spans="1:6" x14ac:dyDescent="0.25">
      <c r="A66" s="35">
        <v>59</v>
      </c>
      <c r="B66" s="35"/>
      <c r="C66" s="100" t="s">
        <v>72</v>
      </c>
      <c r="D66" s="101"/>
      <c r="E66" s="158"/>
      <c r="F66" s="158"/>
    </row>
    <row r="67" spans="1:6" x14ac:dyDescent="0.25">
      <c r="A67" s="35">
        <v>60</v>
      </c>
      <c r="B67" s="35">
        <v>370</v>
      </c>
      <c r="C67" s="106" t="s">
        <v>27</v>
      </c>
      <c r="D67" s="101">
        <v>0</v>
      </c>
      <c r="E67" s="158">
        <f t="shared" si="0"/>
        <v>0</v>
      </c>
      <c r="F67" s="158">
        <f t="shared" si="1"/>
        <v>0</v>
      </c>
    </row>
    <row r="68" spans="1:6" x14ac:dyDescent="0.25">
      <c r="A68" s="35">
        <v>61</v>
      </c>
      <c r="B68" s="35">
        <v>370.1</v>
      </c>
      <c r="C68" s="106" t="s">
        <v>73</v>
      </c>
      <c r="D68" s="101">
        <v>0</v>
      </c>
      <c r="E68" s="158">
        <f t="shared" si="0"/>
        <v>0</v>
      </c>
      <c r="F68" s="158">
        <f t="shared" si="1"/>
        <v>0</v>
      </c>
    </row>
    <row r="69" spans="1:6" x14ac:dyDescent="0.25">
      <c r="A69" s="35">
        <v>62</v>
      </c>
      <c r="B69" s="35">
        <v>370.2</v>
      </c>
      <c r="C69" s="106" t="s">
        <v>74</v>
      </c>
      <c r="D69" s="101">
        <v>0</v>
      </c>
      <c r="E69" s="158">
        <f t="shared" si="0"/>
        <v>0</v>
      </c>
      <c r="F69" s="158">
        <f t="shared" si="1"/>
        <v>0</v>
      </c>
    </row>
    <row r="70" spans="1:6" x14ac:dyDescent="0.25">
      <c r="A70" s="35">
        <v>63</v>
      </c>
      <c r="B70" s="35">
        <v>371</v>
      </c>
      <c r="C70" s="104" t="s">
        <v>28</v>
      </c>
      <c r="D70" s="101">
        <v>11.175829024150916</v>
      </c>
      <c r="E70" s="158">
        <f t="shared" si="0"/>
        <v>7.376047155939605</v>
      </c>
      <c r="F70" s="158">
        <f t="shared" si="1"/>
        <v>3.7997818682113111</v>
      </c>
    </row>
    <row r="71" spans="1:6" x14ac:dyDescent="0.25">
      <c r="A71" s="35">
        <v>64</v>
      </c>
      <c r="B71" s="35">
        <v>372</v>
      </c>
      <c r="C71" s="104" t="s">
        <v>75</v>
      </c>
      <c r="D71" s="101">
        <v>4446.0836743907321</v>
      </c>
      <c r="E71" s="158">
        <f t="shared" si="0"/>
        <v>2934.4152250978832</v>
      </c>
      <c r="F71" s="158">
        <f t="shared" si="1"/>
        <v>1511.6684492928489</v>
      </c>
    </row>
    <row r="72" spans="1:6" x14ac:dyDescent="0.25">
      <c r="A72" s="35">
        <v>65</v>
      </c>
      <c r="B72" s="35">
        <v>373</v>
      </c>
      <c r="C72" s="104" t="s">
        <v>76</v>
      </c>
      <c r="D72" s="101">
        <v>872.11951979722915</v>
      </c>
      <c r="E72" s="158">
        <f t="shared" si="0"/>
        <v>575.59888306617131</v>
      </c>
      <c r="F72" s="158">
        <f t="shared" si="1"/>
        <v>296.52063673105783</v>
      </c>
    </row>
    <row r="73" spans="1:6" x14ac:dyDescent="0.25">
      <c r="A73" s="35">
        <v>66</v>
      </c>
      <c r="B73" s="35">
        <v>374</v>
      </c>
      <c r="C73" s="104" t="s">
        <v>77</v>
      </c>
      <c r="D73" s="101">
        <v>0</v>
      </c>
      <c r="E73" s="158">
        <f t="shared" si="0"/>
        <v>0</v>
      </c>
      <c r="F73" s="158">
        <f t="shared" si="1"/>
        <v>0</v>
      </c>
    </row>
    <row r="74" spans="1:6" x14ac:dyDescent="0.25">
      <c r="A74" s="35">
        <v>67</v>
      </c>
      <c r="B74" s="35">
        <v>375</v>
      </c>
      <c r="C74" s="104" t="s">
        <v>78</v>
      </c>
      <c r="D74" s="101">
        <v>0</v>
      </c>
      <c r="E74" s="158">
        <f t="shared" ref="E74:E104" si="2">D74*0.66</f>
        <v>0</v>
      </c>
      <c r="F74" s="158">
        <f t="shared" ref="F74:F104" si="3">D74-E74</f>
        <v>0</v>
      </c>
    </row>
    <row r="75" spans="1:6" x14ac:dyDescent="0.25">
      <c r="A75" s="35">
        <v>68</v>
      </c>
      <c r="B75" s="35"/>
      <c r="C75" s="100" t="s">
        <v>79</v>
      </c>
      <c r="D75" s="101"/>
      <c r="E75" s="158"/>
      <c r="F75" s="158"/>
    </row>
    <row r="76" spans="1:6" x14ac:dyDescent="0.25">
      <c r="A76" s="35">
        <v>69</v>
      </c>
      <c r="B76" s="35">
        <v>389</v>
      </c>
      <c r="C76" s="104" t="s">
        <v>80</v>
      </c>
      <c r="D76" s="101">
        <v>0</v>
      </c>
      <c r="E76" s="158">
        <f t="shared" si="2"/>
        <v>0</v>
      </c>
      <c r="F76" s="158">
        <f t="shared" si="3"/>
        <v>0</v>
      </c>
    </row>
    <row r="77" spans="1:6" x14ac:dyDescent="0.25">
      <c r="A77" s="35">
        <v>70</v>
      </c>
      <c r="B77" s="35">
        <v>390</v>
      </c>
      <c r="C77" s="102" t="s">
        <v>81</v>
      </c>
      <c r="D77" s="101">
        <v>15184.977023306756</v>
      </c>
      <c r="E77" s="158">
        <f t="shared" si="2"/>
        <v>10022.084835382459</v>
      </c>
      <c r="F77" s="158">
        <f t="shared" si="3"/>
        <v>5162.8921879242971</v>
      </c>
    </row>
    <row r="78" spans="1:6" x14ac:dyDescent="0.25">
      <c r="A78" s="35">
        <v>71</v>
      </c>
      <c r="B78" s="35">
        <v>390.1</v>
      </c>
      <c r="C78" s="104" t="s">
        <v>82</v>
      </c>
      <c r="D78" s="101">
        <v>5366.6903485342373</v>
      </c>
      <c r="E78" s="158">
        <f t="shared" si="2"/>
        <v>3542.0156300325966</v>
      </c>
      <c r="F78" s="158">
        <f t="shared" si="3"/>
        <v>1824.6747185016407</v>
      </c>
    </row>
    <row r="79" spans="1:6" x14ac:dyDescent="0.25">
      <c r="A79" s="35">
        <v>72</v>
      </c>
      <c r="B79" s="35">
        <v>390.2</v>
      </c>
      <c r="C79" s="104" t="s">
        <v>83</v>
      </c>
      <c r="D79" s="101">
        <v>0</v>
      </c>
      <c r="E79" s="158">
        <f t="shared" si="2"/>
        <v>0</v>
      </c>
      <c r="F79" s="158">
        <f t="shared" si="3"/>
        <v>0</v>
      </c>
    </row>
    <row r="80" spans="1:6" x14ac:dyDescent="0.25">
      <c r="A80" s="35">
        <v>73</v>
      </c>
      <c r="B80" s="35">
        <v>390.3</v>
      </c>
      <c r="C80" s="104" t="s">
        <v>84</v>
      </c>
      <c r="D80" s="101">
        <v>62.238686541783316</v>
      </c>
      <c r="E80" s="158">
        <f t="shared" si="2"/>
        <v>41.077533117576991</v>
      </c>
      <c r="F80" s="158">
        <f t="shared" si="3"/>
        <v>21.161153424206326</v>
      </c>
    </row>
    <row r="81" spans="1:6" x14ac:dyDescent="0.25">
      <c r="A81" s="35">
        <v>74</v>
      </c>
      <c r="B81" s="35">
        <v>390.9</v>
      </c>
      <c r="C81" s="104" t="s">
        <v>85</v>
      </c>
      <c r="D81" s="101">
        <v>0</v>
      </c>
      <c r="E81" s="158">
        <f t="shared" si="2"/>
        <v>0</v>
      </c>
      <c r="F81" s="158">
        <f t="shared" si="3"/>
        <v>0</v>
      </c>
    </row>
    <row r="82" spans="1:6" x14ac:dyDescent="0.25">
      <c r="A82" s="35">
        <v>75</v>
      </c>
      <c r="B82" s="35">
        <v>391</v>
      </c>
      <c r="C82" s="104" t="s">
        <v>86</v>
      </c>
      <c r="D82" s="101">
        <v>1790.7035526884761</v>
      </c>
      <c r="E82" s="158">
        <f t="shared" si="2"/>
        <v>1181.8643447743943</v>
      </c>
      <c r="F82" s="158">
        <f t="shared" si="3"/>
        <v>608.83920791408173</v>
      </c>
    </row>
    <row r="83" spans="1:6" x14ac:dyDescent="0.25">
      <c r="A83" s="35">
        <v>76</v>
      </c>
      <c r="B83" s="35">
        <v>391.1</v>
      </c>
      <c r="C83" s="104" t="s">
        <v>87</v>
      </c>
      <c r="D83" s="101">
        <v>9786.1308433420982</v>
      </c>
      <c r="E83" s="158">
        <f t="shared" si="2"/>
        <v>6458.8463566057853</v>
      </c>
      <c r="F83" s="158">
        <f t="shared" si="3"/>
        <v>3327.2844867363128</v>
      </c>
    </row>
    <row r="84" spans="1:6" x14ac:dyDescent="0.25">
      <c r="A84" s="35">
        <v>77</v>
      </c>
      <c r="B84" s="35">
        <v>391.2</v>
      </c>
      <c r="C84" s="104" t="s">
        <v>88</v>
      </c>
      <c r="D84" s="101">
        <v>0</v>
      </c>
      <c r="E84" s="158">
        <f t="shared" si="2"/>
        <v>0</v>
      </c>
      <c r="F84" s="158">
        <f t="shared" si="3"/>
        <v>0</v>
      </c>
    </row>
    <row r="85" spans="1:6" x14ac:dyDescent="0.25">
      <c r="A85" s="35">
        <v>78</v>
      </c>
      <c r="B85" s="35">
        <v>391.25</v>
      </c>
      <c r="C85" s="104" t="s">
        <v>89</v>
      </c>
      <c r="D85" s="101">
        <v>21031.513783591457</v>
      </c>
      <c r="E85" s="158">
        <f t="shared" si="2"/>
        <v>13880.799097170362</v>
      </c>
      <c r="F85" s="158">
        <f t="shared" si="3"/>
        <v>7150.7146864210954</v>
      </c>
    </row>
    <row r="86" spans="1:6" x14ac:dyDescent="0.25">
      <c r="A86" s="35">
        <v>79</v>
      </c>
      <c r="B86" s="35">
        <v>391.26</v>
      </c>
      <c r="C86" s="104" t="s">
        <v>90</v>
      </c>
      <c r="D86" s="101">
        <v>0</v>
      </c>
      <c r="E86" s="158">
        <f t="shared" si="2"/>
        <v>0</v>
      </c>
      <c r="F86" s="158">
        <f t="shared" si="3"/>
        <v>0</v>
      </c>
    </row>
    <row r="87" spans="1:6" x14ac:dyDescent="0.25">
      <c r="A87" s="35">
        <v>80</v>
      </c>
      <c r="B87" s="35">
        <v>391.3</v>
      </c>
      <c r="C87" s="104" t="s">
        <v>91</v>
      </c>
      <c r="D87" s="101">
        <v>2104.1006786137359</v>
      </c>
      <c r="E87" s="158">
        <f t="shared" si="2"/>
        <v>1388.7064478850657</v>
      </c>
      <c r="F87" s="158">
        <f t="shared" si="3"/>
        <v>715.39423072867021</v>
      </c>
    </row>
    <row r="88" spans="1:6" x14ac:dyDescent="0.25">
      <c r="A88" s="35">
        <v>81</v>
      </c>
      <c r="B88" s="35">
        <v>391.4</v>
      </c>
      <c r="C88" s="104" t="s">
        <v>92</v>
      </c>
      <c r="D88" s="101">
        <v>0</v>
      </c>
      <c r="E88" s="158">
        <f t="shared" si="2"/>
        <v>0</v>
      </c>
      <c r="F88" s="158">
        <f t="shared" si="3"/>
        <v>0</v>
      </c>
    </row>
    <row r="89" spans="1:6" x14ac:dyDescent="0.25">
      <c r="A89" s="35">
        <v>82</v>
      </c>
      <c r="B89" s="35">
        <v>392</v>
      </c>
      <c r="C89" s="104" t="s">
        <v>93</v>
      </c>
      <c r="D89" s="101">
        <v>30.0055385812779</v>
      </c>
      <c r="E89" s="158">
        <f t="shared" si="2"/>
        <v>19.803655463643416</v>
      </c>
      <c r="F89" s="158">
        <f t="shared" si="3"/>
        <v>10.201883117634484</v>
      </c>
    </row>
    <row r="90" spans="1:6" x14ac:dyDescent="0.25">
      <c r="A90" s="35">
        <v>83</v>
      </c>
      <c r="B90" s="35">
        <v>392.1</v>
      </c>
      <c r="C90" s="104" t="s">
        <v>94</v>
      </c>
      <c r="D90" s="101">
        <v>0</v>
      </c>
      <c r="E90" s="158">
        <f t="shared" si="2"/>
        <v>0</v>
      </c>
      <c r="F90" s="158">
        <f t="shared" si="3"/>
        <v>0</v>
      </c>
    </row>
    <row r="91" spans="1:6" x14ac:dyDescent="0.25">
      <c r="A91" s="35">
        <v>84</v>
      </c>
      <c r="B91" s="35">
        <v>392.2</v>
      </c>
      <c r="C91" s="104" t="s">
        <v>95</v>
      </c>
      <c r="D91" s="101">
        <v>4149.1349871017692</v>
      </c>
      <c r="E91" s="158">
        <f t="shared" si="2"/>
        <v>2738.4290914871676</v>
      </c>
      <c r="F91" s="158">
        <f t="shared" si="3"/>
        <v>1410.7058956146016</v>
      </c>
    </row>
    <row r="92" spans="1:6" x14ac:dyDescent="0.25">
      <c r="A92" s="35">
        <v>85</v>
      </c>
      <c r="B92" s="35">
        <v>392.3</v>
      </c>
      <c r="C92" s="104" t="s">
        <v>96</v>
      </c>
      <c r="D92" s="101">
        <v>82541.354699619842</v>
      </c>
      <c r="E92" s="158">
        <f t="shared" si="2"/>
        <v>54477.294101749096</v>
      </c>
      <c r="F92" s="158">
        <f t="shared" si="3"/>
        <v>28064.060597870746</v>
      </c>
    </row>
    <row r="93" spans="1:6" x14ac:dyDescent="0.25">
      <c r="A93" s="35">
        <v>86</v>
      </c>
      <c r="B93" s="35">
        <v>392.4</v>
      </c>
      <c r="C93" s="104" t="s">
        <v>97</v>
      </c>
      <c r="D93" s="101">
        <v>1413.0127290340863</v>
      </c>
      <c r="E93" s="158">
        <f t="shared" si="2"/>
        <v>932.58840116249701</v>
      </c>
      <c r="F93" s="158">
        <f t="shared" si="3"/>
        <v>480.4243278715893</v>
      </c>
    </row>
    <row r="94" spans="1:6" x14ac:dyDescent="0.25">
      <c r="A94" s="35">
        <v>87</v>
      </c>
      <c r="B94" s="35">
        <v>393</v>
      </c>
      <c r="C94" s="104" t="s">
        <v>98</v>
      </c>
      <c r="D94" s="101">
        <v>0</v>
      </c>
      <c r="E94" s="158">
        <f t="shared" si="2"/>
        <v>0</v>
      </c>
      <c r="F94" s="158">
        <f t="shared" si="3"/>
        <v>0</v>
      </c>
    </row>
    <row r="95" spans="1:6" x14ac:dyDescent="0.25">
      <c r="A95" s="35">
        <v>88</v>
      </c>
      <c r="B95" s="35">
        <v>394</v>
      </c>
      <c r="C95" s="104" t="s">
        <v>99</v>
      </c>
      <c r="D95" s="101">
        <v>6515.8981353551944</v>
      </c>
      <c r="E95" s="158">
        <f t="shared" si="2"/>
        <v>4300.4927693344289</v>
      </c>
      <c r="F95" s="158">
        <f t="shared" si="3"/>
        <v>2215.4053660207655</v>
      </c>
    </row>
    <row r="96" spans="1:6" x14ac:dyDescent="0.25">
      <c r="A96" s="35">
        <v>89</v>
      </c>
      <c r="B96" s="35">
        <v>395</v>
      </c>
      <c r="C96" s="104" t="s">
        <v>100</v>
      </c>
      <c r="D96" s="101">
        <v>128.01692757437357</v>
      </c>
      <c r="E96" s="158">
        <f t="shared" si="2"/>
        <v>84.491172199086563</v>
      </c>
      <c r="F96" s="158">
        <f t="shared" si="3"/>
        <v>43.525755375287005</v>
      </c>
    </row>
    <row r="97" spans="1:6" x14ac:dyDescent="0.25">
      <c r="A97" s="35">
        <v>90</v>
      </c>
      <c r="B97" s="35">
        <v>396</v>
      </c>
      <c r="C97" s="104" t="s">
        <v>101</v>
      </c>
      <c r="D97" s="101">
        <v>561.75415744576696</v>
      </c>
      <c r="E97" s="158">
        <f t="shared" si="2"/>
        <v>370.75774391420623</v>
      </c>
      <c r="F97" s="158">
        <f t="shared" si="3"/>
        <v>190.99641353156073</v>
      </c>
    </row>
    <row r="98" spans="1:6" x14ac:dyDescent="0.25">
      <c r="A98" s="35">
        <v>91</v>
      </c>
      <c r="B98" s="35">
        <v>397</v>
      </c>
      <c r="C98" s="104" t="s">
        <v>102</v>
      </c>
      <c r="D98" s="101">
        <v>212.05206255701273</v>
      </c>
      <c r="E98" s="158">
        <f t="shared" si="2"/>
        <v>139.95436128762842</v>
      </c>
      <c r="F98" s="158">
        <f t="shared" si="3"/>
        <v>72.097701269384316</v>
      </c>
    </row>
    <row r="99" spans="1:6" x14ac:dyDescent="0.25">
      <c r="A99" s="35">
        <v>92</v>
      </c>
      <c r="B99" s="35">
        <v>397.1</v>
      </c>
      <c r="C99" s="104" t="s">
        <v>103</v>
      </c>
      <c r="D99" s="101">
        <v>603.21260515317283</v>
      </c>
      <c r="E99" s="158">
        <f t="shared" si="2"/>
        <v>398.12031940109409</v>
      </c>
      <c r="F99" s="158">
        <f t="shared" si="3"/>
        <v>205.09228575207874</v>
      </c>
    </row>
    <row r="100" spans="1:6" x14ac:dyDescent="0.25">
      <c r="A100" s="35">
        <v>93</v>
      </c>
      <c r="B100" s="35">
        <v>397.2</v>
      </c>
      <c r="C100" s="104" t="s">
        <v>104</v>
      </c>
      <c r="D100" s="101">
        <v>0</v>
      </c>
      <c r="E100" s="158">
        <f t="shared" si="2"/>
        <v>0</v>
      </c>
      <c r="F100" s="158">
        <f t="shared" si="3"/>
        <v>0</v>
      </c>
    </row>
    <row r="101" spans="1:6" x14ac:dyDescent="0.25">
      <c r="A101" s="35">
        <v>94</v>
      </c>
      <c r="B101" s="35">
        <v>398</v>
      </c>
      <c r="C101" s="104" t="s">
        <v>105</v>
      </c>
      <c r="D101" s="101">
        <v>965.95115150396771</v>
      </c>
      <c r="E101" s="158">
        <f t="shared" si="2"/>
        <v>637.52775999261871</v>
      </c>
      <c r="F101" s="158">
        <f t="shared" si="3"/>
        <v>328.423391511349</v>
      </c>
    </row>
    <row r="102" spans="1:6" x14ac:dyDescent="0.25">
      <c r="A102" s="35">
        <v>95</v>
      </c>
      <c r="B102" s="35">
        <v>399</v>
      </c>
      <c r="C102" s="104" t="s">
        <v>106</v>
      </c>
      <c r="D102" s="108">
        <v>53.490666765205852</v>
      </c>
      <c r="E102" s="158">
        <f t="shared" si="2"/>
        <v>35.303840065035864</v>
      </c>
      <c r="F102" s="158">
        <f t="shared" si="3"/>
        <v>18.186826700169988</v>
      </c>
    </row>
    <row r="103" spans="1:6" x14ac:dyDescent="0.25">
      <c r="A103" s="35">
        <v>96</v>
      </c>
      <c r="B103" s="37"/>
      <c r="C103" s="37"/>
      <c r="D103" s="101"/>
      <c r="E103" s="158"/>
      <c r="F103" s="158"/>
    </row>
    <row r="104" spans="1:6" ht="15.75" thickBot="1" x14ac:dyDescent="0.3">
      <c r="A104" s="35">
        <v>97</v>
      </c>
      <c r="B104" s="37"/>
      <c r="C104" s="109" t="s">
        <v>168</v>
      </c>
      <c r="D104" s="110">
        <v>1872194.0426441275</v>
      </c>
      <c r="E104" s="158">
        <f t="shared" si="2"/>
        <v>1235648.0681451242</v>
      </c>
      <c r="F104" s="158">
        <f t="shared" si="3"/>
        <v>636545.97449900326</v>
      </c>
    </row>
    <row r="105" spans="1:6" ht="15.75" thickTop="1" x14ac:dyDescent="0.25">
      <c r="A105" s="37"/>
      <c r="B105" s="37"/>
      <c r="C105" s="37"/>
      <c r="D105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F203-7ECC-402D-8891-1F23EEEA4499}">
  <dimension ref="A1:F105"/>
  <sheetViews>
    <sheetView workbookViewId="0">
      <selection activeCell="E1" sqref="E1"/>
    </sheetView>
  </sheetViews>
  <sheetFormatPr defaultRowHeight="15" x14ac:dyDescent="0.25"/>
  <cols>
    <col min="3" max="3" width="43.28515625" bestFit="1" customWidth="1"/>
    <col min="4" max="6" width="14.140625" bestFit="1" customWidth="1"/>
  </cols>
  <sheetData>
    <row r="1" spans="1:6" ht="15.75" x14ac:dyDescent="0.25">
      <c r="A1" s="113" t="s">
        <v>162</v>
      </c>
      <c r="B1" s="111"/>
      <c r="C1" s="111"/>
      <c r="D1" s="114"/>
      <c r="E1" s="176" t="s">
        <v>200</v>
      </c>
    </row>
    <row r="2" spans="1:6" x14ac:dyDescent="0.25">
      <c r="A2" s="113" t="s">
        <v>169</v>
      </c>
      <c r="B2" s="111"/>
      <c r="C2" s="111"/>
      <c r="D2" s="114"/>
    </row>
    <row r="3" spans="1:6" x14ac:dyDescent="0.25">
      <c r="A3" s="113" t="s">
        <v>164</v>
      </c>
      <c r="B3" s="111"/>
      <c r="C3" s="111"/>
      <c r="D3" s="112"/>
    </row>
    <row r="4" spans="1:6" x14ac:dyDescent="0.25">
      <c r="A4" s="115"/>
      <c r="B4" s="111"/>
      <c r="C4" s="111"/>
      <c r="D4" s="116" t="s">
        <v>165</v>
      </c>
    </row>
    <row r="5" spans="1:6" x14ac:dyDescent="0.25">
      <c r="A5" s="113"/>
      <c r="B5" s="111"/>
      <c r="C5" s="111"/>
      <c r="D5" s="117">
        <v>45292</v>
      </c>
    </row>
    <row r="6" spans="1:6" x14ac:dyDescent="0.25">
      <c r="A6" s="112"/>
      <c r="B6" s="112"/>
      <c r="C6" s="112"/>
      <c r="D6" s="118">
        <v>45808</v>
      </c>
      <c r="E6" s="159"/>
      <c r="F6" s="159"/>
    </row>
    <row r="7" spans="1:6" ht="30" x14ac:dyDescent="0.25">
      <c r="A7" s="119" t="s">
        <v>166</v>
      </c>
      <c r="B7" s="120" t="s">
        <v>13</v>
      </c>
      <c r="C7" s="119" t="s">
        <v>14</v>
      </c>
      <c r="D7" s="121" t="s">
        <v>170</v>
      </c>
      <c r="E7" s="159">
        <v>45657</v>
      </c>
      <c r="F7" s="159">
        <v>45808</v>
      </c>
    </row>
    <row r="8" spans="1:6" x14ac:dyDescent="0.25">
      <c r="A8" s="112">
        <v>1</v>
      </c>
      <c r="B8" s="114"/>
      <c r="C8" s="122" t="s">
        <v>22</v>
      </c>
      <c r="D8" s="123"/>
    </row>
    <row r="9" spans="1:6" x14ac:dyDescent="0.25">
      <c r="A9" s="112">
        <v>2</v>
      </c>
      <c r="B9" s="112">
        <v>301</v>
      </c>
      <c r="C9" s="124" t="s">
        <v>23</v>
      </c>
      <c r="D9" s="125">
        <v>0</v>
      </c>
      <c r="E9" s="158">
        <f>D9*0.66</f>
        <v>0</v>
      </c>
      <c r="F9" s="158">
        <f>D9-E9</f>
        <v>0</v>
      </c>
    </row>
    <row r="10" spans="1:6" x14ac:dyDescent="0.25">
      <c r="A10" s="112">
        <v>3</v>
      </c>
      <c r="B10" s="112">
        <v>302</v>
      </c>
      <c r="C10" s="126" t="s">
        <v>24</v>
      </c>
      <c r="D10" s="123">
        <v>0</v>
      </c>
      <c r="E10" s="158">
        <f t="shared" ref="E10:E73" si="0">D10*0.66</f>
        <v>0</v>
      </c>
      <c r="F10" s="158">
        <f t="shared" ref="F10:F73" si="1">D10-E10</f>
        <v>0</v>
      </c>
    </row>
    <row r="11" spans="1:6" x14ac:dyDescent="0.25">
      <c r="A11" s="112">
        <v>4</v>
      </c>
      <c r="B11" s="112">
        <v>303</v>
      </c>
      <c r="C11" s="126" t="s">
        <v>25</v>
      </c>
      <c r="D11" s="123">
        <v>40925.902665024209</v>
      </c>
      <c r="E11" s="158">
        <f t="shared" si="0"/>
        <v>27011.095758915981</v>
      </c>
      <c r="F11" s="158">
        <f t="shared" si="1"/>
        <v>13914.806906108228</v>
      </c>
    </row>
    <row r="12" spans="1:6" x14ac:dyDescent="0.25">
      <c r="A12" s="112">
        <v>5</v>
      </c>
      <c r="B12" s="112"/>
      <c r="C12" s="122" t="s">
        <v>26</v>
      </c>
      <c r="D12" s="123"/>
      <c r="E12" s="158">
        <f t="shared" si="0"/>
        <v>0</v>
      </c>
      <c r="F12" s="158">
        <f t="shared" si="1"/>
        <v>0</v>
      </c>
    </row>
    <row r="13" spans="1:6" x14ac:dyDescent="0.25">
      <c r="A13" s="112">
        <v>6</v>
      </c>
      <c r="B13" s="112">
        <v>310</v>
      </c>
      <c r="C13" s="126" t="s">
        <v>27</v>
      </c>
      <c r="D13" s="123">
        <v>527506.11909258668</v>
      </c>
      <c r="E13" s="158">
        <f t="shared" si="0"/>
        <v>348154.03860110726</v>
      </c>
      <c r="F13" s="158">
        <f t="shared" si="1"/>
        <v>179352.08049147943</v>
      </c>
    </row>
    <row r="14" spans="1:6" x14ac:dyDescent="0.25">
      <c r="A14" s="112">
        <v>7</v>
      </c>
      <c r="B14" s="112">
        <v>311</v>
      </c>
      <c r="C14" s="126" t="s">
        <v>28</v>
      </c>
      <c r="D14" s="123">
        <v>522550.75582814304</v>
      </c>
      <c r="E14" s="158">
        <f t="shared" si="0"/>
        <v>344883.4988465744</v>
      </c>
      <c r="F14" s="158">
        <f t="shared" si="1"/>
        <v>177667.25698156864</v>
      </c>
    </row>
    <row r="15" spans="1:6" x14ac:dyDescent="0.25">
      <c r="A15" s="112">
        <v>8</v>
      </c>
      <c r="B15" s="112">
        <v>312</v>
      </c>
      <c r="C15" s="126" t="s">
        <v>29</v>
      </c>
      <c r="D15" s="123">
        <v>354913.29509817838</v>
      </c>
      <c r="E15" s="158">
        <f t="shared" si="0"/>
        <v>234242.77476479774</v>
      </c>
      <c r="F15" s="158">
        <f t="shared" si="1"/>
        <v>120670.52033338064</v>
      </c>
    </row>
    <row r="16" spans="1:6" x14ac:dyDescent="0.25">
      <c r="A16" s="112">
        <v>9</v>
      </c>
      <c r="B16" s="112">
        <v>313</v>
      </c>
      <c r="C16" s="126" t="s">
        <v>30</v>
      </c>
      <c r="D16" s="123">
        <v>989142.2752083661</v>
      </c>
      <c r="E16" s="158">
        <f t="shared" si="0"/>
        <v>652833.90163752169</v>
      </c>
      <c r="F16" s="158">
        <f t="shared" si="1"/>
        <v>336308.37357084441</v>
      </c>
    </row>
    <row r="17" spans="1:6" x14ac:dyDescent="0.25">
      <c r="A17" s="112">
        <v>10</v>
      </c>
      <c r="B17" s="112">
        <v>314</v>
      </c>
      <c r="C17" s="126" t="s">
        <v>31</v>
      </c>
      <c r="D17" s="123">
        <v>110179.5569755944</v>
      </c>
      <c r="E17" s="158">
        <f t="shared" si="0"/>
        <v>72718.507603892314</v>
      </c>
      <c r="F17" s="158">
        <f t="shared" si="1"/>
        <v>37461.049371702087</v>
      </c>
    </row>
    <row r="18" spans="1:6" x14ac:dyDescent="0.25">
      <c r="A18" s="112">
        <v>11</v>
      </c>
      <c r="B18" s="112">
        <v>315</v>
      </c>
      <c r="C18" s="126" t="s">
        <v>32</v>
      </c>
      <c r="D18" s="123">
        <v>0</v>
      </c>
      <c r="E18" s="158">
        <f t="shared" si="0"/>
        <v>0</v>
      </c>
      <c r="F18" s="158">
        <f t="shared" si="1"/>
        <v>0</v>
      </c>
    </row>
    <row r="19" spans="1:6" x14ac:dyDescent="0.25">
      <c r="A19" s="112">
        <v>12</v>
      </c>
      <c r="B19" s="112">
        <v>316</v>
      </c>
      <c r="C19" s="126" t="s">
        <v>33</v>
      </c>
      <c r="D19" s="123">
        <v>0</v>
      </c>
      <c r="E19" s="158">
        <f t="shared" si="0"/>
        <v>0</v>
      </c>
      <c r="F19" s="158">
        <f t="shared" si="1"/>
        <v>0</v>
      </c>
    </row>
    <row r="20" spans="1:6" x14ac:dyDescent="0.25">
      <c r="A20" s="112">
        <v>13</v>
      </c>
      <c r="B20" s="112">
        <v>317</v>
      </c>
      <c r="C20" s="127" t="s">
        <v>34</v>
      </c>
      <c r="D20" s="123">
        <v>0</v>
      </c>
      <c r="E20" s="158">
        <f t="shared" si="0"/>
        <v>0</v>
      </c>
      <c r="F20" s="158">
        <f t="shared" si="1"/>
        <v>0</v>
      </c>
    </row>
    <row r="21" spans="1:6" x14ac:dyDescent="0.25">
      <c r="A21" s="112">
        <v>14</v>
      </c>
      <c r="B21" s="112"/>
      <c r="C21" s="122" t="s">
        <v>35</v>
      </c>
      <c r="D21" s="123"/>
      <c r="E21" s="158"/>
      <c r="F21" s="158"/>
    </row>
    <row r="22" spans="1:6" x14ac:dyDescent="0.25">
      <c r="A22" s="112">
        <v>15</v>
      </c>
      <c r="B22" s="112">
        <v>320</v>
      </c>
      <c r="C22" s="126" t="s">
        <v>36</v>
      </c>
      <c r="D22" s="123">
        <v>0</v>
      </c>
      <c r="E22" s="158">
        <f t="shared" si="0"/>
        <v>0</v>
      </c>
      <c r="F22" s="158">
        <f t="shared" si="1"/>
        <v>0</v>
      </c>
    </row>
    <row r="23" spans="1:6" x14ac:dyDescent="0.25">
      <c r="A23" s="112">
        <v>16</v>
      </c>
      <c r="B23" s="112">
        <v>321</v>
      </c>
      <c r="C23" s="126" t="s">
        <v>37</v>
      </c>
      <c r="D23" s="123">
        <v>95306.700817072851</v>
      </c>
      <c r="E23" s="158">
        <f t="shared" si="0"/>
        <v>62902.422539268082</v>
      </c>
      <c r="F23" s="158">
        <f t="shared" si="1"/>
        <v>32404.278277804769</v>
      </c>
    </row>
    <row r="24" spans="1:6" x14ac:dyDescent="0.25">
      <c r="A24" s="112">
        <v>17</v>
      </c>
      <c r="B24" s="112">
        <v>322</v>
      </c>
      <c r="C24" s="126" t="s">
        <v>38</v>
      </c>
      <c r="D24" s="123">
        <v>0</v>
      </c>
      <c r="E24" s="158">
        <f t="shared" si="0"/>
        <v>0</v>
      </c>
      <c r="F24" s="158">
        <f t="shared" si="1"/>
        <v>0</v>
      </c>
    </row>
    <row r="25" spans="1:6" x14ac:dyDescent="0.25">
      <c r="A25" s="112">
        <v>18</v>
      </c>
      <c r="B25" s="112">
        <v>323</v>
      </c>
      <c r="C25" s="126" t="s">
        <v>39</v>
      </c>
      <c r="D25" s="123">
        <v>75113.064849000613</v>
      </c>
      <c r="E25" s="158">
        <f t="shared" si="0"/>
        <v>49574.62280034041</v>
      </c>
      <c r="F25" s="158">
        <f t="shared" si="1"/>
        <v>25538.442048660203</v>
      </c>
    </row>
    <row r="26" spans="1:6" x14ac:dyDescent="0.25">
      <c r="A26" s="112">
        <v>19</v>
      </c>
      <c r="B26" s="112">
        <v>324</v>
      </c>
      <c r="C26" s="126" t="s">
        <v>40</v>
      </c>
      <c r="D26" s="123">
        <v>136694.48732108716</v>
      </c>
      <c r="E26" s="158">
        <f t="shared" si="0"/>
        <v>90218.361631917534</v>
      </c>
      <c r="F26" s="158">
        <f t="shared" si="1"/>
        <v>46476.125689169625</v>
      </c>
    </row>
    <row r="27" spans="1:6" x14ac:dyDescent="0.25">
      <c r="A27" s="112">
        <v>20</v>
      </c>
      <c r="B27" s="112">
        <v>325</v>
      </c>
      <c r="C27" s="126" t="s">
        <v>41</v>
      </c>
      <c r="D27" s="123">
        <v>131841.74466928761</v>
      </c>
      <c r="E27" s="158">
        <f t="shared" si="0"/>
        <v>87015.551481729824</v>
      </c>
      <c r="F27" s="158">
        <f t="shared" si="1"/>
        <v>44826.193187557787</v>
      </c>
    </row>
    <row r="28" spans="1:6" x14ac:dyDescent="0.25">
      <c r="A28" s="112">
        <v>21</v>
      </c>
      <c r="B28" s="112">
        <v>326</v>
      </c>
      <c r="C28" s="126" t="s">
        <v>42</v>
      </c>
      <c r="D28" s="123">
        <v>0</v>
      </c>
      <c r="E28" s="158">
        <f t="shared" si="0"/>
        <v>0</v>
      </c>
      <c r="F28" s="158">
        <f t="shared" si="1"/>
        <v>0</v>
      </c>
    </row>
    <row r="29" spans="1:6" x14ac:dyDescent="0.25">
      <c r="A29" s="112">
        <v>22</v>
      </c>
      <c r="B29" s="112">
        <v>327</v>
      </c>
      <c r="C29" s="126" t="s">
        <v>43</v>
      </c>
      <c r="D29" s="123">
        <v>0</v>
      </c>
      <c r="E29" s="158">
        <f t="shared" si="0"/>
        <v>0</v>
      </c>
      <c r="F29" s="158">
        <f t="shared" si="1"/>
        <v>0</v>
      </c>
    </row>
    <row r="30" spans="1:6" x14ac:dyDescent="0.25">
      <c r="A30" s="112">
        <v>23</v>
      </c>
      <c r="B30" s="112">
        <v>328</v>
      </c>
      <c r="C30" s="126" t="s">
        <v>44</v>
      </c>
      <c r="D30" s="123">
        <v>144185.15915196939</v>
      </c>
      <c r="E30" s="158">
        <f t="shared" si="0"/>
        <v>95162.205040299799</v>
      </c>
      <c r="F30" s="158">
        <f t="shared" si="1"/>
        <v>49022.954111669591</v>
      </c>
    </row>
    <row r="31" spans="1:6" x14ac:dyDescent="0.25">
      <c r="A31" s="112">
        <v>24</v>
      </c>
      <c r="B31" s="112"/>
      <c r="C31" s="122" t="s">
        <v>45</v>
      </c>
      <c r="D31" s="123"/>
      <c r="E31" s="158"/>
      <c r="F31" s="158"/>
    </row>
    <row r="32" spans="1:6" x14ac:dyDescent="0.25">
      <c r="A32" s="112">
        <v>25</v>
      </c>
      <c r="B32" s="112">
        <v>330</v>
      </c>
      <c r="C32" s="126" t="s">
        <v>46</v>
      </c>
      <c r="D32" s="123">
        <v>0</v>
      </c>
      <c r="E32" s="158">
        <f t="shared" si="0"/>
        <v>0</v>
      </c>
      <c r="F32" s="158">
        <f t="shared" si="1"/>
        <v>0</v>
      </c>
    </row>
    <row r="33" spans="1:6" x14ac:dyDescent="0.25">
      <c r="A33" s="112">
        <v>26</v>
      </c>
      <c r="B33" s="112">
        <v>331</v>
      </c>
      <c r="C33" s="126" t="s">
        <v>47</v>
      </c>
      <c r="D33" s="123">
        <v>159522.78937118337</v>
      </c>
      <c r="E33" s="158">
        <f t="shared" si="0"/>
        <v>105285.04098498104</v>
      </c>
      <c r="F33" s="158">
        <f t="shared" si="1"/>
        <v>54237.748386202336</v>
      </c>
    </row>
    <row r="34" spans="1:6" x14ac:dyDescent="0.25">
      <c r="A34" s="112">
        <v>27</v>
      </c>
      <c r="B34" s="112">
        <v>332</v>
      </c>
      <c r="C34" s="126" t="s">
        <v>48</v>
      </c>
      <c r="D34" s="123">
        <v>3480151.3578428179</v>
      </c>
      <c r="E34" s="158">
        <f t="shared" si="0"/>
        <v>2296899.89617626</v>
      </c>
      <c r="F34" s="158">
        <f t="shared" si="1"/>
        <v>1183251.4616665579</v>
      </c>
    </row>
    <row r="35" spans="1:6" x14ac:dyDescent="0.25">
      <c r="A35" s="112">
        <v>28</v>
      </c>
      <c r="B35" s="112">
        <v>333</v>
      </c>
      <c r="C35" s="126" t="s">
        <v>49</v>
      </c>
      <c r="D35" s="123">
        <v>0</v>
      </c>
      <c r="E35" s="158">
        <f t="shared" si="0"/>
        <v>0</v>
      </c>
      <c r="F35" s="158">
        <f t="shared" si="1"/>
        <v>0</v>
      </c>
    </row>
    <row r="36" spans="1:6" x14ac:dyDescent="0.25">
      <c r="A36" s="112">
        <v>29</v>
      </c>
      <c r="B36" s="112"/>
      <c r="C36" s="122" t="s">
        <v>50</v>
      </c>
      <c r="D36" s="123"/>
      <c r="E36" s="158"/>
      <c r="F36" s="158"/>
    </row>
    <row r="37" spans="1:6" x14ac:dyDescent="0.25">
      <c r="A37" s="112">
        <v>30</v>
      </c>
      <c r="B37" s="112">
        <v>340</v>
      </c>
      <c r="C37" s="128" t="s">
        <v>51</v>
      </c>
      <c r="D37" s="123">
        <v>0</v>
      </c>
      <c r="E37" s="158">
        <f t="shared" si="0"/>
        <v>0</v>
      </c>
      <c r="F37" s="158">
        <f t="shared" si="1"/>
        <v>0</v>
      </c>
    </row>
    <row r="38" spans="1:6" x14ac:dyDescent="0.25">
      <c r="A38" s="112">
        <v>31</v>
      </c>
      <c r="B38" s="112">
        <v>341</v>
      </c>
      <c r="C38" s="128" t="s">
        <v>52</v>
      </c>
      <c r="D38" s="123">
        <v>0</v>
      </c>
      <c r="E38" s="158">
        <f t="shared" si="0"/>
        <v>0</v>
      </c>
      <c r="F38" s="158">
        <f t="shared" si="1"/>
        <v>0</v>
      </c>
    </row>
    <row r="39" spans="1:6" x14ac:dyDescent="0.25">
      <c r="A39" s="112">
        <v>32</v>
      </c>
      <c r="B39" s="112">
        <v>342</v>
      </c>
      <c r="C39" s="128" t="s">
        <v>53</v>
      </c>
      <c r="D39" s="123">
        <v>353170.00732425408</v>
      </c>
      <c r="E39" s="158">
        <f t="shared" si="0"/>
        <v>233092.20483400772</v>
      </c>
      <c r="F39" s="158">
        <f t="shared" si="1"/>
        <v>120077.80249024637</v>
      </c>
    </row>
    <row r="40" spans="1:6" x14ac:dyDescent="0.25">
      <c r="A40" s="112">
        <v>33</v>
      </c>
      <c r="B40" s="112">
        <v>342.98</v>
      </c>
      <c r="C40" s="128" t="s">
        <v>54</v>
      </c>
      <c r="D40" s="123">
        <v>7152.6376957198363</v>
      </c>
      <c r="E40" s="158">
        <f t="shared" si="0"/>
        <v>4720.7408791750922</v>
      </c>
      <c r="F40" s="158">
        <f t="shared" si="1"/>
        <v>2431.8968165447441</v>
      </c>
    </row>
    <row r="41" spans="1:6" x14ac:dyDescent="0.25">
      <c r="A41" s="112">
        <v>34</v>
      </c>
      <c r="B41" s="112">
        <v>343</v>
      </c>
      <c r="C41" s="128" t="s">
        <v>55</v>
      </c>
      <c r="D41" s="123">
        <v>14286975.248648886</v>
      </c>
      <c r="E41" s="158">
        <f t="shared" si="0"/>
        <v>9429403.6641082652</v>
      </c>
      <c r="F41" s="158">
        <f t="shared" si="1"/>
        <v>4857571.5845406204</v>
      </c>
    </row>
    <row r="42" spans="1:6" x14ac:dyDescent="0.25">
      <c r="A42" s="112">
        <v>35</v>
      </c>
      <c r="B42" s="112">
        <v>344</v>
      </c>
      <c r="C42" s="124" t="s">
        <v>56</v>
      </c>
      <c r="D42" s="123">
        <v>5.2315929816846796E-2</v>
      </c>
      <c r="E42" s="158">
        <f t="shared" si="0"/>
        <v>3.452851367911889E-2</v>
      </c>
      <c r="F42" s="158">
        <f t="shared" si="1"/>
        <v>1.7787416137727906E-2</v>
      </c>
    </row>
    <row r="43" spans="1:6" x14ac:dyDescent="0.25">
      <c r="A43" s="112">
        <v>36</v>
      </c>
      <c r="B43" s="112">
        <v>345</v>
      </c>
      <c r="C43" s="126" t="s">
        <v>57</v>
      </c>
      <c r="D43" s="123">
        <v>5650574.0685186815</v>
      </c>
      <c r="E43" s="158">
        <f t="shared" si="0"/>
        <v>3729378.8852223298</v>
      </c>
      <c r="F43" s="158">
        <f t="shared" si="1"/>
        <v>1921195.1832963517</v>
      </c>
    </row>
    <row r="44" spans="1:6" x14ac:dyDescent="0.25">
      <c r="A44" s="112">
        <v>37</v>
      </c>
      <c r="B44" s="112">
        <v>346</v>
      </c>
      <c r="C44" s="126" t="s">
        <v>58</v>
      </c>
      <c r="D44" s="123">
        <v>2257969.0598382112</v>
      </c>
      <c r="E44" s="158">
        <f t="shared" si="0"/>
        <v>1490259.5794932195</v>
      </c>
      <c r="F44" s="158">
        <f t="shared" si="1"/>
        <v>767709.48034499167</v>
      </c>
    </row>
    <row r="45" spans="1:6" x14ac:dyDescent="0.25">
      <c r="A45" s="112">
        <v>38</v>
      </c>
      <c r="B45" s="112">
        <v>347</v>
      </c>
      <c r="C45" s="126" t="s">
        <v>59</v>
      </c>
      <c r="D45" s="123">
        <v>22462.818312216576</v>
      </c>
      <c r="E45" s="158">
        <f t="shared" si="0"/>
        <v>14825.46008606294</v>
      </c>
      <c r="F45" s="158">
        <f t="shared" si="1"/>
        <v>7637.3582261536358</v>
      </c>
    </row>
    <row r="46" spans="1:6" x14ac:dyDescent="0.25">
      <c r="A46" s="112">
        <v>39</v>
      </c>
      <c r="B46" s="112">
        <v>348</v>
      </c>
      <c r="C46" s="126" t="s">
        <v>60</v>
      </c>
      <c r="D46" s="123">
        <v>901957.10565063963</v>
      </c>
      <c r="E46" s="158">
        <f t="shared" si="0"/>
        <v>595291.68972942221</v>
      </c>
      <c r="F46" s="158">
        <f t="shared" si="1"/>
        <v>306665.41592121741</v>
      </c>
    </row>
    <row r="47" spans="1:6" x14ac:dyDescent="0.25">
      <c r="A47" s="112">
        <v>40</v>
      </c>
      <c r="B47" s="112">
        <v>349</v>
      </c>
      <c r="C47" s="126" t="s">
        <v>61</v>
      </c>
      <c r="D47" s="123">
        <v>0</v>
      </c>
      <c r="E47" s="158">
        <f t="shared" si="0"/>
        <v>0</v>
      </c>
      <c r="F47" s="158">
        <f t="shared" si="1"/>
        <v>0</v>
      </c>
    </row>
    <row r="48" spans="1:6" x14ac:dyDescent="0.25">
      <c r="A48" s="112">
        <v>41</v>
      </c>
      <c r="B48" s="112"/>
      <c r="C48" s="122" t="s">
        <v>62</v>
      </c>
      <c r="D48" s="123"/>
      <c r="E48" s="158"/>
      <c r="F48" s="158"/>
    </row>
    <row r="49" spans="1:6" x14ac:dyDescent="0.25">
      <c r="A49" s="112">
        <v>42</v>
      </c>
      <c r="B49" s="112">
        <v>350</v>
      </c>
      <c r="C49" s="126" t="s">
        <v>27</v>
      </c>
      <c r="D49" s="123">
        <v>2001.904942123236</v>
      </c>
      <c r="E49" s="158">
        <f t="shared" si="0"/>
        <v>1321.2572618013357</v>
      </c>
      <c r="F49" s="158">
        <f t="shared" si="1"/>
        <v>680.64768032190022</v>
      </c>
    </row>
    <row r="50" spans="1:6" x14ac:dyDescent="0.25">
      <c r="A50" s="112">
        <v>43</v>
      </c>
      <c r="B50" s="112">
        <v>351</v>
      </c>
      <c r="C50" s="126" t="s">
        <v>28</v>
      </c>
      <c r="D50" s="123">
        <v>71666.00508772202</v>
      </c>
      <c r="E50" s="158">
        <f t="shared" si="0"/>
        <v>47299.563357896535</v>
      </c>
      <c r="F50" s="158">
        <f t="shared" si="1"/>
        <v>24366.441729825485</v>
      </c>
    </row>
    <row r="51" spans="1:6" x14ac:dyDescent="0.25">
      <c r="A51" s="112">
        <v>44</v>
      </c>
      <c r="B51" s="129">
        <v>352</v>
      </c>
      <c r="C51" s="126" t="s">
        <v>63</v>
      </c>
      <c r="D51" s="123">
        <v>0</v>
      </c>
      <c r="E51" s="158">
        <f t="shared" si="0"/>
        <v>0</v>
      </c>
      <c r="F51" s="158">
        <f t="shared" si="1"/>
        <v>0</v>
      </c>
    </row>
    <row r="52" spans="1:6" x14ac:dyDescent="0.25">
      <c r="A52" s="112">
        <v>45</v>
      </c>
      <c r="B52" s="112">
        <v>352.1</v>
      </c>
      <c r="C52" s="126" t="s">
        <v>64</v>
      </c>
      <c r="D52" s="123">
        <v>3757.4363702200048</v>
      </c>
      <c r="E52" s="158">
        <f t="shared" si="0"/>
        <v>2479.9080043452032</v>
      </c>
      <c r="F52" s="158">
        <f t="shared" si="1"/>
        <v>1277.5283658748017</v>
      </c>
    </row>
    <row r="53" spans="1:6" x14ac:dyDescent="0.25">
      <c r="A53" s="112">
        <v>46</v>
      </c>
      <c r="B53" s="112">
        <v>352.2</v>
      </c>
      <c r="C53" s="126" t="s">
        <v>65</v>
      </c>
      <c r="D53" s="123">
        <v>222023.3035667465</v>
      </c>
      <c r="E53" s="158">
        <f t="shared" si="0"/>
        <v>146535.3803540527</v>
      </c>
      <c r="F53" s="158">
        <f t="shared" si="1"/>
        <v>75487.9232126938</v>
      </c>
    </row>
    <row r="54" spans="1:6" x14ac:dyDescent="0.25">
      <c r="A54" s="112">
        <v>47</v>
      </c>
      <c r="B54" s="112">
        <v>352.3</v>
      </c>
      <c r="C54" s="126" t="s">
        <v>66</v>
      </c>
      <c r="D54" s="123">
        <v>0</v>
      </c>
      <c r="E54" s="158">
        <f t="shared" si="0"/>
        <v>0</v>
      </c>
      <c r="F54" s="158">
        <f t="shared" si="1"/>
        <v>0</v>
      </c>
    </row>
    <row r="55" spans="1:6" x14ac:dyDescent="0.25">
      <c r="A55" s="112">
        <v>48</v>
      </c>
      <c r="B55" s="112">
        <v>353</v>
      </c>
      <c r="C55" s="127" t="s">
        <v>67</v>
      </c>
      <c r="D55" s="123">
        <v>2531.0768844900263</v>
      </c>
      <c r="E55" s="158">
        <f t="shared" si="0"/>
        <v>1670.5107437634174</v>
      </c>
      <c r="F55" s="158">
        <f t="shared" si="1"/>
        <v>860.56614072660886</v>
      </c>
    </row>
    <row r="56" spans="1:6" x14ac:dyDescent="0.25">
      <c r="A56" s="112">
        <v>49</v>
      </c>
      <c r="B56" s="112">
        <v>354</v>
      </c>
      <c r="C56" s="127" t="s">
        <v>68</v>
      </c>
      <c r="D56" s="123">
        <v>0</v>
      </c>
      <c r="E56" s="158">
        <f t="shared" si="0"/>
        <v>0</v>
      </c>
      <c r="F56" s="158">
        <f t="shared" si="1"/>
        <v>0</v>
      </c>
    </row>
    <row r="57" spans="1:6" x14ac:dyDescent="0.25">
      <c r="A57" s="112">
        <v>50</v>
      </c>
      <c r="B57" s="112">
        <v>355</v>
      </c>
      <c r="C57" s="127" t="s">
        <v>69</v>
      </c>
      <c r="D57" s="123">
        <v>0</v>
      </c>
      <c r="E57" s="158">
        <f t="shared" si="0"/>
        <v>0</v>
      </c>
      <c r="F57" s="158">
        <f t="shared" si="1"/>
        <v>0</v>
      </c>
    </row>
    <row r="58" spans="1:6" x14ac:dyDescent="0.25">
      <c r="A58" s="112">
        <v>51</v>
      </c>
      <c r="B58" s="112">
        <v>356</v>
      </c>
      <c r="C58" s="127" t="s">
        <v>70</v>
      </c>
      <c r="D58" s="123">
        <v>0</v>
      </c>
      <c r="E58" s="158">
        <f t="shared" si="0"/>
        <v>0</v>
      </c>
      <c r="F58" s="158">
        <f t="shared" si="1"/>
        <v>0</v>
      </c>
    </row>
    <row r="59" spans="1:6" x14ac:dyDescent="0.25">
      <c r="A59" s="112">
        <v>52</v>
      </c>
      <c r="B59" s="112"/>
      <c r="C59" s="122" t="s">
        <v>35</v>
      </c>
      <c r="D59" s="123"/>
      <c r="E59" s="158"/>
      <c r="F59" s="158"/>
    </row>
    <row r="60" spans="1:6" x14ac:dyDescent="0.25">
      <c r="A60" s="112">
        <v>53</v>
      </c>
      <c r="B60" s="112">
        <v>360</v>
      </c>
      <c r="C60" s="128" t="s">
        <v>27</v>
      </c>
      <c r="D60" s="123">
        <v>0</v>
      </c>
      <c r="E60" s="158">
        <f t="shared" si="0"/>
        <v>0</v>
      </c>
      <c r="F60" s="158">
        <f t="shared" si="1"/>
        <v>0</v>
      </c>
    </row>
    <row r="61" spans="1:6" x14ac:dyDescent="0.25">
      <c r="A61" s="112">
        <v>54</v>
      </c>
      <c r="B61" s="112">
        <v>361</v>
      </c>
      <c r="C61" s="126" t="s">
        <v>28</v>
      </c>
      <c r="D61" s="123">
        <v>7793.6474491884728</v>
      </c>
      <c r="E61" s="158">
        <f t="shared" si="0"/>
        <v>5143.807316464392</v>
      </c>
      <c r="F61" s="158">
        <f t="shared" si="1"/>
        <v>2649.8401327240808</v>
      </c>
    </row>
    <row r="62" spans="1:6" x14ac:dyDescent="0.25">
      <c r="A62" s="112">
        <v>55</v>
      </c>
      <c r="B62" s="112">
        <v>362</v>
      </c>
      <c r="C62" s="126" t="s">
        <v>71</v>
      </c>
      <c r="D62" s="123">
        <v>0</v>
      </c>
      <c r="E62" s="158">
        <f t="shared" si="0"/>
        <v>0</v>
      </c>
      <c r="F62" s="158">
        <f t="shared" si="1"/>
        <v>0</v>
      </c>
    </row>
    <row r="63" spans="1:6" x14ac:dyDescent="0.25">
      <c r="A63" s="112">
        <v>56</v>
      </c>
      <c r="B63" s="112">
        <v>363</v>
      </c>
      <c r="C63" s="126" t="s">
        <v>41</v>
      </c>
      <c r="D63" s="123">
        <v>341927.29865053151</v>
      </c>
      <c r="E63" s="158">
        <f t="shared" si="0"/>
        <v>225672.0171093508</v>
      </c>
      <c r="F63" s="158">
        <f t="shared" si="1"/>
        <v>116255.28154118071</v>
      </c>
    </row>
    <row r="64" spans="1:6" x14ac:dyDescent="0.25">
      <c r="A64" s="112">
        <v>57</v>
      </c>
      <c r="B64" s="112">
        <v>364</v>
      </c>
      <c r="C64" s="126" t="s">
        <v>42</v>
      </c>
      <c r="D64" s="123">
        <v>0</v>
      </c>
      <c r="E64" s="158">
        <f t="shared" si="0"/>
        <v>0</v>
      </c>
      <c r="F64" s="158">
        <f t="shared" si="1"/>
        <v>0</v>
      </c>
    </row>
    <row r="65" spans="1:6" x14ac:dyDescent="0.25">
      <c r="A65" s="112">
        <v>58</v>
      </c>
      <c r="B65" s="112">
        <v>365</v>
      </c>
      <c r="C65" s="126" t="s">
        <v>44</v>
      </c>
      <c r="D65" s="123">
        <v>0.22301076015977639</v>
      </c>
      <c r="E65" s="158">
        <f t="shared" si="0"/>
        <v>0.14718710170545243</v>
      </c>
      <c r="F65" s="158">
        <f t="shared" si="1"/>
        <v>7.5823658454323956E-2</v>
      </c>
    </row>
    <row r="66" spans="1:6" x14ac:dyDescent="0.25">
      <c r="A66" s="112">
        <v>59</v>
      </c>
      <c r="B66" s="112"/>
      <c r="C66" s="122" t="s">
        <v>72</v>
      </c>
      <c r="D66" s="123"/>
      <c r="E66" s="158"/>
      <c r="F66" s="158"/>
    </row>
    <row r="67" spans="1:6" x14ac:dyDescent="0.25">
      <c r="A67" s="112">
        <v>60</v>
      </c>
      <c r="B67" s="112">
        <v>370</v>
      </c>
      <c r="C67" s="128" t="s">
        <v>27</v>
      </c>
      <c r="D67" s="123">
        <v>0</v>
      </c>
      <c r="E67" s="158">
        <f t="shared" si="0"/>
        <v>0</v>
      </c>
      <c r="F67" s="158">
        <f t="shared" si="1"/>
        <v>0</v>
      </c>
    </row>
    <row r="68" spans="1:6" x14ac:dyDescent="0.25">
      <c r="A68" s="112">
        <v>61</v>
      </c>
      <c r="B68" s="112">
        <v>370.1</v>
      </c>
      <c r="C68" s="128" t="s">
        <v>73</v>
      </c>
      <c r="D68" s="123">
        <v>0</v>
      </c>
      <c r="E68" s="158">
        <f t="shared" si="0"/>
        <v>0</v>
      </c>
      <c r="F68" s="158">
        <f t="shared" si="1"/>
        <v>0</v>
      </c>
    </row>
    <row r="69" spans="1:6" x14ac:dyDescent="0.25">
      <c r="A69" s="112">
        <v>62</v>
      </c>
      <c r="B69" s="112">
        <v>370.2</v>
      </c>
      <c r="C69" s="128" t="s">
        <v>74</v>
      </c>
      <c r="D69" s="123">
        <v>0</v>
      </c>
      <c r="E69" s="158">
        <f t="shared" si="0"/>
        <v>0</v>
      </c>
      <c r="F69" s="158">
        <f t="shared" si="1"/>
        <v>0</v>
      </c>
    </row>
    <row r="70" spans="1:6" x14ac:dyDescent="0.25">
      <c r="A70" s="112">
        <v>63</v>
      </c>
      <c r="B70" s="112">
        <v>371</v>
      </c>
      <c r="C70" s="126" t="s">
        <v>28</v>
      </c>
      <c r="D70" s="123">
        <v>7717.0432199811485</v>
      </c>
      <c r="E70" s="158">
        <f t="shared" si="0"/>
        <v>5093.2485251875578</v>
      </c>
      <c r="F70" s="158">
        <f t="shared" si="1"/>
        <v>2623.7946947935907</v>
      </c>
    </row>
    <row r="71" spans="1:6" x14ac:dyDescent="0.25">
      <c r="A71" s="112">
        <v>64</v>
      </c>
      <c r="B71" s="112">
        <v>372</v>
      </c>
      <c r="C71" s="126" t="s">
        <v>75</v>
      </c>
      <c r="D71" s="123">
        <v>668061.69086937851</v>
      </c>
      <c r="E71" s="158">
        <f t="shared" si="0"/>
        <v>440920.71597378986</v>
      </c>
      <c r="F71" s="158">
        <f t="shared" si="1"/>
        <v>227140.97489558865</v>
      </c>
    </row>
    <row r="72" spans="1:6" x14ac:dyDescent="0.25">
      <c r="A72" s="112">
        <v>65</v>
      </c>
      <c r="B72" s="112">
        <v>373</v>
      </c>
      <c r="C72" s="126" t="s">
        <v>76</v>
      </c>
      <c r="D72" s="123">
        <v>80935.523101815677</v>
      </c>
      <c r="E72" s="158">
        <f t="shared" si="0"/>
        <v>53417.445247198353</v>
      </c>
      <c r="F72" s="158">
        <f t="shared" si="1"/>
        <v>27518.077854617324</v>
      </c>
    </row>
    <row r="73" spans="1:6" x14ac:dyDescent="0.25">
      <c r="A73" s="112">
        <v>66</v>
      </c>
      <c r="B73" s="112">
        <v>374</v>
      </c>
      <c r="C73" s="126" t="s">
        <v>77</v>
      </c>
      <c r="D73" s="123">
        <v>0</v>
      </c>
      <c r="E73" s="158">
        <f t="shared" si="0"/>
        <v>0</v>
      </c>
      <c r="F73" s="158">
        <f t="shared" si="1"/>
        <v>0</v>
      </c>
    </row>
    <row r="74" spans="1:6" x14ac:dyDescent="0.25">
      <c r="A74" s="112">
        <v>67</v>
      </c>
      <c r="B74" s="112">
        <v>375</v>
      </c>
      <c r="C74" s="126" t="s">
        <v>78</v>
      </c>
      <c r="D74" s="123">
        <v>0</v>
      </c>
      <c r="E74" s="158">
        <f t="shared" ref="E74:E104" si="2">D74*0.66</f>
        <v>0</v>
      </c>
      <c r="F74" s="158">
        <f t="shared" ref="F74:F104" si="3">D74-E74</f>
        <v>0</v>
      </c>
    </row>
    <row r="75" spans="1:6" x14ac:dyDescent="0.25">
      <c r="A75" s="112">
        <v>68</v>
      </c>
      <c r="B75" s="112"/>
      <c r="C75" s="122" t="s">
        <v>79</v>
      </c>
      <c r="D75" s="123"/>
      <c r="E75" s="158"/>
      <c r="F75" s="158"/>
    </row>
    <row r="76" spans="1:6" x14ac:dyDescent="0.25">
      <c r="A76" s="112">
        <v>69</v>
      </c>
      <c r="B76" s="112">
        <v>389</v>
      </c>
      <c r="C76" s="126" t="s">
        <v>80</v>
      </c>
      <c r="D76" s="123">
        <v>0</v>
      </c>
      <c r="E76" s="158">
        <f t="shared" si="2"/>
        <v>0</v>
      </c>
      <c r="F76" s="158">
        <f t="shared" si="3"/>
        <v>0</v>
      </c>
    </row>
    <row r="77" spans="1:6" x14ac:dyDescent="0.25">
      <c r="A77" s="112">
        <v>70</v>
      </c>
      <c r="B77" s="112">
        <v>390</v>
      </c>
      <c r="C77" s="124" t="s">
        <v>81</v>
      </c>
      <c r="D77" s="123">
        <v>254272.58841893976</v>
      </c>
      <c r="E77" s="158">
        <f t="shared" si="2"/>
        <v>167819.90835650024</v>
      </c>
      <c r="F77" s="158">
        <f t="shared" si="3"/>
        <v>86452.680062439525</v>
      </c>
    </row>
    <row r="78" spans="1:6" x14ac:dyDescent="0.25">
      <c r="A78" s="112">
        <v>71</v>
      </c>
      <c r="B78" s="112">
        <v>390.1</v>
      </c>
      <c r="C78" s="126" t="s">
        <v>82</v>
      </c>
      <c r="D78" s="123">
        <v>85516.318394037575</v>
      </c>
      <c r="E78" s="158">
        <f t="shared" si="2"/>
        <v>56440.7701400648</v>
      </c>
      <c r="F78" s="158">
        <f t="shared" si="3"/>
        <v>29075.548253972775</v>
      </c>
    </row>
    <row r="79" spans="1:6" x14ac:dyDescent="0.25">
      <c r="A79" s="112">
        <v>72</v>
      </c>
      <c r="B79" s="112">
        <v>390.2</v>
      </c>
      <c r="C79" s="126" t="s">
        <v>83</v>
      </c>
      <c r="D79" s="123">
        <v>0</v>
      </c>
      <c r="E79" s="158">
        <f t="shared" si="2"/>
        <v>0</v>
      </c>
      <c r="F79" s="158">
        <f t="shared" si="3"/>
        <v>0</v>
      </c>
    </row>
    <row r="80" spans="1:6" x14ac:dyDescent="0.25">
      <c r="A80" s="112">
        <v>73</v>
      </c>
      <c r="B80" s="112">
        <v>390.3</v>
      </c>
      <c r="C80" s="126" t="s">
        <v>84</v>
      </c>
      <c r="D80" s="123">
        <v>991.75152451035603</v>
      </c>
      <c r="E80" s="158">
        <f t="shared" si="2"/>
        <v>654.55600617683501</v>
      </c>
      <c r="F80" s="158">
        <f t="shared" si="3"/>
        <v>337.19551833352102</v>
      </c>
    </row>
    <row r="81" spans="1:6" x14ac:dyDescent="0.25">
      <c r="A81" s="112">
        <v>74</v>
      </c>
      <c r="B81" s="112">
        <v>390.9</v>
      </c>
      <c r="C81" s="126" t="s">
        <v>85</v>
      </c>
      <c r="D81" s="123">
        <v>0</v>
      </c>
      <c r="E81" s="158">
        <f t="shared" si="2"/>
        <v>0</v>
      </c>
      <c r="F81" s="158">
        <f t="shared" si="3"/>
        <v>0</v>
      </c>
    </row>
    <row r="82" spans="1:6" x14ac:dyDescent="0.25">
      <c r="A82" s="112">
        <v>75</v>
      </c>
      <c r="B82" s="112">
        <v>391</v>
      </c>
      <c r="C82" s="126" t="s">
        <v>86</v>
      </c>
      <c r="D82" s="123">
        <v>30895.955396475365</v>
      </c>
      <c r="E82" s="158">
        <f t="shared" si="2"/>
        <v>20391.330561673742</v>
      </c>
      <c r="F82" s="158">
        <f t="shared" si="3"/>
        <v>10504.624834801623</v>
      </c>
    </row>
    <row r="83" spans="1:6" x14ac:dyDescent="0.25">
      <c r="A83" s="112">
        <v>76</v>
      </c>
      <c r="B83" s="112">
        <v>391.1</v>
      </c>
      <c r="C83" s="126" t="s">
        <v>87</v>
      </c>
      <c r="D83" s="123">
        <v>155938.5443718629</v>
      </c>
      <c r="E83" s="158">
        <f t="shared" si="2"/>
        <v>102919.43928542951</v>
      </c>
      <c r="F83" s="158">
        <f t="shared" si="3"/>
        <v>53019.105086433381</v>
      </c>
    </row>
    <row r="84" spans="1:6" x14ac:dyDescent="0.25">
      <c r="A84" s="112">
        <v>77</v>
      </c>
      <c r="B84" s="112">
        <v>391.2</v>
      </c>
      <c r="C84" s="126" t="s">
        <v>88</v>
      </c>
      <c r="D84" s="123">
        <v>0</v>
      </c>
      <c r="E84" s="158">
        <f t="shared" si="2"/>
        <v>0</v>
      </c>
      <c r="F84" s="158">
        <f t="shared" si="3"/>
        <v>0</v>
      </c>
    </row>
    <row r="85" spans="1:6" x14ac:dyDescent="0.25">
      <c r="A85" s="112">
        <v>78</v>
      </c>
      <c r="B85" s="112">
        <v>391.25</v>
      </c>
      <c r="C85" s="126" t="s">
        <v>89</v>
      </c>
      <c r="D85" s="123">
        <v>335129.75637161883</v>
      </c>
      <c r="E85" s="158">
        <f t="shared" si="2"/>
        <v>221185.63920526844</v>
      </c>
      <c r="F85" s="158">
        <f t="shared" si="3"/>
        <v>113944.11716635039</v>
      </c>
    </row>
    <row r="86" spans="1:6" x14ac:dyDescent="0.25">
      <c r="A86" s="112">
        <v>79</v>
      </c>
      <c r="B86" s="112">
        <v>391.26</v>
      </c>
      <c r="C86" s="126" t="s">
        <v>90</v>
      </c>
      <c r="D86" s="123">
        <v>0</v>
      </c>
      <c r="E86" s="158">
        <f t="shared" si="2"/>
        <v>0</v>
      </c>
      <c r="F86" s="158">
        <f t="shared" si="3"/>
        <v>0</v>
      </c>
    </row>
    <row r="87" spans="1:6" x14ac:dyDescent="0.25">
      <c r="A87" s="112">
        <v>80</v>
      </c>
      <c r="B87" s="112">
        <v>391.3</v>
      </c>
      <c r="C87" s="126" t="s">
        <v>91</v>
      </c>
      <c r="D87" s="123">
        <v>33528.102401992874</v>
      </c>
      <c r="E87" s="158">
        <f t="shared" si="2"/>
        <v>22128.547585315297</v>
      </c>
      <c r="F87" s="158">
        <f t="shared" si="3"/>
        <v>11399.554816677577</v>
      </c>
    </row>
    <row r="88" spans="1:6" x14ac:dyDescent="0.25">
      <c r="A88" s="112">
        <v>81</v>
      </c>
      <c r="B88" s="112">
        <v>391.4</v>
      </c>
      <c r="C88" s="126" t="s">
        <v>92</v>
      </c>
      <c r="D88" s="123">
        <v>0</v>
      </c>
      <c r="E88" s="158">
        <f t="shared" si="2"/>
        <v>0</v>
      </c>
      <c r="F88" s="158">
        <f t="shared" si="3"/>
        <v>0</v>
      </c>
    </row>
    <row r="89" spans="1:6" x14ac:dyDescent="0.25">
      <c r="A89" s="112">
        <v>82</v>
      </c>
      <c r="B89" s="112">
        <v>392</v>
      </c>
      <c r="C89" s="126" t="s">
        <v>93</v>
      </c>
      <c r="D89" s="123">
        <v>2784.6114046295825</v>
      </c>
      <c r="E89" s="158">
        <f t="shared" si="2"/>
        <v>1837.8435270555244</v>
      </c>
      <c r="F89" s="158">
        <f t="shared" si="3"/>
        <v>946.76787757405805</v>
      </c>
    </row>
    <row r="90" spans="1:6" x14ac:dyDescent="0.25">
      <c r="A90" s="112">
        <v>83</v>
      </c>
      <c r="B90" s="112">
        <v>392.1</v>
      </c>
      <c r="C90" s="126" t="s">
        <v>94</v>
      </c>
      <c r="D90" s="123">
        <v>0</v>
      </c>
      <c r="E90" s="158">
        <f t="shared" si="2"/>
        <v>0</v>
      </c>
      <c r="F90" s="158">
        <f t="shared" si="3"/>
        <v>0</v>
      </c>
    </row>
    <row r="91" spans="1:6" x14ac:dyDescent="0.25">
      <c r="A91" s="112">
        <v>84</v>
      </c>
      <c r="B91" s="112">
        <v>392.2</v>
      </c>
      <c r="C91" s="126" t="s">
        <v>95</v>
      </c>
      <c r="D91" s="123">
        <v>66115.00302299812</v>
      </c>
      <c r="E91" s="158">
        <f t="shared" si="2"/>
        <v>43635.901995178763</v>
      </c>
      <c r="F91" s="158">
        <f t="shared" si="3"/>
        <v>22479.101027819357</v>
      </c>
    </row>
    <row r="92" spans="1:6" x14ac:dyDescent="0.25">
      <c r="A92" s="112">
        <v>85</v>
      </c>
      <c r="B92" s="112">
        <v>392.3</v>
      </c>
      <c r="C92" s="126" t="s">
        <v>96</v>
      </c>
      <c r="D92" s="123">
        <v>1082483.9128285532</v>
      </c>
      <c r="E92" s="158">
        <f t="shared" si="2"/>
        <v>714439.38246684521</v>
      </c>
      <c r="F92" s="158">
        <f t="shared" si="3"/>
        <v>368044.53036170802</v>
      </c>
    </row>
    <row r="93" spans="1:6" x14ac:dyDescent="0.25">
      <c r="A93" s="112">
        <v>86</v>
      </c>
      <c r="B93" s="112">
        <v>392.4</v>
      </c>
      <c r="C93" s="126" t="s">
        <v>97</v>
      </c>
      <c r="D93" s="123">
        <v>22515.859604963007</v>
      </c>
      <c r="E93" s="158">
        <f t="shared" si="2"/>
        <v>14860.467339275585</v>
      </c>
      <c r="F93" s="158">
        <f t="shared" si="3"/>
        <v>7655.392265687422</v>
      </c>
    </row>
    <row r="94" spans="1:6" x14ac:dyDescent="0.25">
      <c r="A94" s="112">
        <v>87</v>
      </c>
      <c r="B94" s="112">
        <v>393</v>
      </c>
      <c r="C94" s="126" t="s">
        <v>98</v>
      </c>
      <c r="D94" s="123">
        <v>0</v>
      </c>
      <c r="E94" s="158">
        <f t="shared" si="2"/>
        <v>0</v>
      </c>
      <c r="F94" s="158">
        <f t="shared" si="3"/>
        <v>0</v>
      </c>
    </row>
    <row r="95" spans="1:6" x14ac:dyDescent="0.25">
      <c r="A95" s="112">
        <v>88</v>
      </c>
      <c r="B95" s="112">
        <v>394</v>
      </c>
      <c r="C95" s="126" t="s">
        <v>99</v>
      </c>
      <c r="D95" s="123">
        <v>120527.77433256796</v>
      </c>
      <c r="E95" s="158">
        <f t="shared" si="2"/>
        <v>79548.331059494856</v>
      </c>
      <c r="F95" s="158">
        <f t="shared" si="3"/>
        <v>40979.443273073106</v>
      </c>
    </row>
    <row r="96" spans="1:6" x14ac:dyDescent="0.25">
      <c r="A96" s="112">
        <v>89</v>
      </c>
      <c r="B96" s="112">
        <v>395</v>
      </c>
      <c r="C96" s="126" t="s">
        <v>100</v>
      </c>
      <c r="D96" s="123">
        <v>2039.9046017750206</v>
      </c>
      <c r="E96" s="158">
        <f t="shared" si="2"/>
        <v>1346.3370371715137</v>
      </c>
      <c r="F96" s="158">
        <f t="shared" si="3"/>
        <v>693.56756460350698</v>
      </c>
    </row>
    <row r="97" spans="1:6" x14ac:dyDescent="0.25">
      <c r="A97" s="112">
        <v>90</v>
      </c>
      <c r="B97" s="112">
        <v>396</v>
      </c>
      <c r="C97" s="126" t="s">
        <v>101</v>
      </c>
      <c r="D97" s="123">
        <v>15582.79813801085</v>
      </c>
      <c r="E97" s="158">
        <f t="shared" si="2"/>
        <v>10284.646771087162</v>
      </c>
      <c r="F97" s="158">
        <f t="shared" si="3"/>
        <v>5298.1513669236883</v>
      </c>
    </row>
    <row r="98" spans="1:6" x14ac:dyDescent="0.25">
      <c r="A98" s="112">
        <v>91</v>
      </c>
      <c r="B98" s="112">
        <v>397</v>
      </c>
      <c r="C98" s="126" t="s">
        <v>102</v>
      </c>
      <c r="D98" s="123">
        <v>21857.572324724144</v>
      </c>
      <c r="E98" s="158">
        <f t="shared" si="2"/>
        <v>14425.997734317936</v>
      </c>
      <c r="F98" s="158">
        <f t="shared" si="3"/>
        <v>7431.5745904062078</v>
      </c>
    </row>
    <row r="99" spans="1:6" x14ac:dyDescent="0.25">
      <c r="A99" s="112">
        <v>92</v>
      </c>
      <c r="B99" s="112">
        <v>397.1</v>
      </c>
      <c r="C99" s="126" t="s">
        <v>103</v>
      </c>
      <c r="D99" s="123">
        <v>42706.450168683383</v>
      </c>
      <c r="E99" s="158">
        <f t="shared" si="2"/>
        <v>28186.257111331033</v>
      </c>
      <c r="F99" s="158">
        <f t="shared" si="3"/>
        <v>14520.19305735235</v>
      </c>
    </row>
    <row r="100" spans="1:6" x14ac:dyDescent="0.25">
      <c r="A100" s="112">
        <v>93</v>
      </c>
      <c r="B100" s="112">
        <v>397.2</v>
      </c>
      <c r="C100" s="126" t="s">
        <v>104</v>
      </c>
      <c r="D100" s="123">
        <v>0</v>
      </c>
      <c r="E100" s="158">
        <f t="shared" si="2"/>
        <v>0</v>
      </c>
      <c r="F100" s="158">
        <f t="shared" si="3"/>
        <v>0</v>
      </c>
    </row>
    <row r="101" spans="1:6" x14ac:dyDescent="0.25">
      <c r="A101" s="112">
        <v>94</v>
      </c>
      <c r="B101" s="112">
        <v>398</v>
      </c>
      <c r="C101" s="126" t="s">
        <v>105</v>
      </c>
      <c r="D101" s="123">
        <v>25135.723963586177</v>
      </c>
      <c r="E101" s="158">
        <f t="shared" si="2"/>
        <v>16589.577815966877</v>
      </c>
      <c r="F101" s="158">
        <f t="shared" si="3"/>
        <v>8546.1461476192999</v>
      </c>
    </row>
    <row r="102" spans="1:6" x14ac:dyDescent="0.25">
      <c r="A102" s="112">
        <v>95</v>
      </c>
      <c r="B102" s="112">
        <v>399</v>
      </c>
      <c r="C102" s="126" t="s">
        <v>106</v>
      </c>
      <c r="D102" s="130">
        <v>5552.3549139465549</v>
      </c>
      <c r="E102" s="158">
        <f t="shared" si="2"/>
        <v>3664.5542432047264</v>
      </c>
      <c r="F102" s="158">
        <f t="shared" si="3"/>
        <v>1887.8006707418285</v>
      </c>
    </row>
    <row r="103" spans="1:6" x14ac:dyDescent="0.25">
      <c r="A103" s="112">
        <v>96</v>
      </c>
      <c r="B103" s="111"/>
      <c r="C103" s="111"/>
      <c r="D103" s="123"/>
      <c r="E103" s="158"/>
      <c r="F103" s="158"/>
    </row>
    <row r="104" spans="1:6" ht="15.75" thickBot="1" x14ac:dyDescent="0.3">
      <c r="A104" s="112">
        <v>97</v>
      </c>
      <c r="B104" s="111"/>
      <c r="C104" s="131" t="s">
        <v>171</v>
      </c>
      <c r="D104" s="132">
        <v>33960284.342531689</v>
      </c>
      <c r="E104" s="158">
        <f t="shared" si="2"/>
        <v>22413787.666070916</v>
      </c>
      <c r="F104" s="158">
        <f t="shared" si="3"/>
        <v>11546496.676460773</v>
      </c>
    </row>
    <row r="105" spans="1:6" ht="15.75" thickTop="1" x14ac:dyDescent="0.25">
      <c r="A105" s="111"/>
      <c r="B105" s="111"/>
      <c r="C105" s="111"/>
      <c r="D105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Sheet4</vt:lpstr>
      <vt:lpstr>Plant-in-service</vt:lpstr>
      <vt:lpstr>Reserve</vt:lpstr>
      <vt:lpstr>DR8500</vt:lpstr>
      <vt:lpstr>Sheet2</vt:lpstr>
      <vt:lpstr>DR 8501</vt:lpstr>
      <vt:lpstr>DR 8502</vt:lpstr>
      <vt:lpstr>DR8503</vt:lpstr>
      <vt:lpstr>12-31-2024</vt:lpstr>
      <vt:lpstr>05-31-2025</vt:lpstr>
      <vt:lpstr>Depreciation on12-31-2023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2024-11-26T17:05:57Z</dcterms:created>
  <dcterms:modified xsi:type="dcterms:W3CDTF">2024-12-04T20:07:45Z</dcterms:modified>
</cp:coreProperties>
</file>