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W:\Work\ROBINETT\TESTIMONY\GR-2025-0107 Spire\Rebuttal\"/>
    </mc:Choice>
  </mc:AlternateContent>
  <xr:revisionPtr revIDLastSave="0" documentId="13_ncr:1_{2D5EE92F-063D-468C-A7F3-457E717CE875}" xr6:coauthVersionLast="47" xr6:coauthVersionMax="47" xr10:uidLastSave="{00000000-0000-0000-0000-000000000000}"/>
  <bookViews>
    <workbookView xWindow="-120" yWindow="-120" windowWidth="29040" windowHeight="15720" xr2:uid="{55E5F6AE-06D0-41F6-A609-D02AD53FD94F}"/>
  </bookViews>
  <sheets>
    <sheet name="Spire MO East" sheetId="1" r:id="rId1"/>
    <sheet name="Spire MO West" sheetId="2" r:id="rId2"/>
  </sheet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0" i="2" l="1"/>
  <c r="D50" i="2"/>
  <c r="D89" i="1"/>
  <c r="C89" i="1"/>
  <c r="J5" i="1"/>
  <c r="J6" i="1"/>
  <c r="J7" i="1"/>
  <c r="J8" i="1"/>
  <c r="J9" i="1"/>
  <c r="J10" i="1"/>
  <c r="J11" i="1"/>
  <c r="J12" i="1"/>
  <c r="J13" i="1"/>
  <c r="J14" i="1"/>
  <c r="J15" i="1"/>
  <c r="J16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4" i="1"/>
  <c r="H5" i="1"/>
  <c r="H6" i="1"/>
  <c r="H7" i="1"/>
  <c r="H8" i="1"/>
  <c r="H9" i="1"/>
  <c r="H10" i="1"/>
  <c r="H11" i="1"/>
  <c r="H12" i="1"/>
  <c r="H13" i="1"/>
  <c r="H14" i="1"/>
  <c r="H15" i="1"/>
  <c r="H16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89" i="1" s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4" i="1"/>
  <c r="J5" i="2"/>
  <c r="J6" i="2"/>
  <c r="J7" i="2"/>
  <c r="J8" i="2"/>
  <c r="J9" i="2"/>
  <c r="J10" i="2"/>
  <c r="J11" i="2"/>
  <c r="J12" i="2"/>
  <c r="J13" i="2"/>
  <c r="J14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" i="2"/>
  <c r="H5" i="2"/>
  <c r="H6" i="2"/>
  <c r="H8" i="2"/>
  <c r="H9" i="2"/>
  <c r="H10" i="2"/>
  <c r="H11" i="2"/>
  <c r="H12" i="2"/>
  <c r="H13" i="2"/>
  <c r="H14" i="2"/>
  <c r="H16" i="2"/>
  <c r="H17" i="2"/>
  <c r="H18" i="2"/>
  <c r="H19" i="2"/>
  <c r="H20" i="2"/>
  <c r="H21" i="2"/>
  <c r="H22" i="2"/>
  <c r="H23" i="2"/>
  <c r="H24" i="2"/>
  <c r="H25" i="2"/>
  <c r="H26" i="2"/>
  <c r="H28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" i="2"/>
  <c r="G5" i="2"/>
  <c r="G6" i="2"/>
  <c r="G8" i="2"/>
  <c r="G9" i="2"/>
  <c r="G10" i="2"/>
  <c r="G11" i="2"/>
  <c r="G12" i="2"/>
  <c r="G13" i="2"/>
  <c r="G14" i="2"/>
  <c r="G15" i="2"/>
  <c r="G50" i="2" s="1"/>
  <c r="G16" i="2"/>
  <c r="G17" i="2"/>
  <c r="G18" i="2"/>
  <c r="G19" i="2"/>
  <c r="G20" i="2"/>
  <c r="G21" i="2"/>
  <c r="G22" i="2"/>
  <c r="G23" i="2"/>
  <c r="G24" i="2"/>
  <c r="G25" i="2"/>
  <c r="G26" i="2"/>
  <c r="G28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" i="2"/>
  <c r="H15" i="2" l="1"/>
  <c r="H17" i="1"/>
  <c r="H50" i="2" l="1"/>
  <c r="J15" i="2"/>
  <c r="J50" i="2" s="1"/>
  <c r="J17" i="1"/>
  <c r="J89" i="1" s="1"/>
  <c r="H89" i="1"/>
</calcChain>
</file>

<file path=xl/sharedStrings.xml><?xml version="1.0" encoding="utf-8"?>
<sst xmlns="http://schemas.openxmlformats.org/spreadsheetml/2006/main" count="151" uniqueCount="97">
  <si>
    <t>Account #</t>
  </si>
  <si>
    <t>Account Description</t>
  </si>
  <si>
    <t>Plant-in-Service</t>
  </si>
  <si>
    <t>Accumulated Depreciation Reserve</t>
  </si>
  <si>
    <t>Staff Direct Accounting Schedules</t>
  </si>
  <si>
    <t>Intangible Plant</t>
  </si>
  <si>
    <t>Distribution Plant</t>
  </si>
  <si>
    <t>Production Plant</t>
  </si>
  <si>
    <t>Underground Gas Storage</t>
  </si>
  <si>
    <t>Other Storage</t>
  </si>
  <si>
    <t>Transmission Plant</t>
  </si>
  <si>
    <t>General Plant</t>
  </si>
  <si>
    <t>Organization</t>
  </si>
  <si>
    <t>Franchises&amp; Consents</t>
  </si>
  <si>
    <t>Land &amp; Land Rights. Pla</t>
  </si>
  <si>
    <t>Land Rights</t>
  </si>
  <si>
    <t>Structures &amp; Improvements- Measuring and Regulator Stations</t>
  </si>
  <si>
    <t>Structures &amp; Improvements- Service centers</t>
  </si>
  <si>
    <t>Structures &amp; Improvements- Leased property</t>
  </si>
  <si>
    <t>Structures &amp; Improvements- Garages</t>
  </si>
  <si>
    <t>Structures &amp; Improvements-Leased Propane</t>
  </si>
  <si>
    <t>Structures &amp; Improvements- MN</t>
  </si>
  <si>
    <t>Mains-Steel</t>
  </si>
  <si>
    <t>Mains-Cast Iron</t>
  </si>
  <si>
    <t>Mains Plastic</t>
  </si>
  <si>
    <t>Measuring &amp; Reg Station Equipmet</t>
  </si>
  <si>
    <t>Measuring &amp; Reg Station Equipmet-- City Gate</t>
  </si>
  <si>
    <t>Service- Steel</t>
  </si>
  <si>
    <t>Service- Plastic&amp;Copper</t>
  </si>
  <si>
    <t>Meters</t>
  </si>
  <si>
    <t>Ultrasonic Meters</t>
  </si>
  <si>
    <t>Ultrasonic Meters Installations</t>
  </si>
  <si>
    <t>House Regulators</t>
  </si>
  <si>
    <t>Comm&amp; Ind Meas&amp; Reg Equipment</t>
  </si>
  <si>
    <t>Other Property- Customer Premise- Pro</t>
  </si>
  <si>
    <t>Other Equipment</t>
  </si>
  <si>
    <t>Land &amp; Land Rights. Mfg Gas</t>
  </si>
  <si>
    <t>Structures&amp; Improvments Manufactured</t>
  </si>
  <si>
    <t>Other Power Rquipment</t>
  </si>
  <si>
    <t>Propane Equipment</t>
  </si>
  <si>
    <t>Propane Stg Cavern- Gas Ops</t>
  </si>
  <si>
    <t>Land &amp; Land Rights- UGS</t>
  </si>
  <si>
    <t>Rights of Way</t>
  </si>
  <si>
    <t>Commpressor Station Structure</t>
  </si>
  <si>
    <t>Other Structures</t>
  </si>
  <si>
    <t>Wells</t>
  </si>
  <si>
    <t>Storage Leaseholds&amp; Rights</t>
  </si>
  <si>
    <t>Reservoirs</t>
  </si>
  <si>
    <t>Non-Recoverable Natural Gas</t>
  </si>
  <si>
    <t>Wells- Oil&amp;Vent Gas</t>
  </si>
  <si>
    <t>Lines</t>
  </si>
  <si>
    <t>Compressor Station Equipment</t>
  </si>
  <si>
    <t>Measuring &amp; Regulating Equipment</t>
  </si>
  <si>
    <t>Purification Equipment</t>
  </si>
  <si>
    <t>Other Equipment- UGS</t>
  </si>
  <si>
    <t>Land &amp; Land Rights- Other NG</t>
  </si>
  <si>
    <t>Structures &amp; Improvements- Other NG</t>
  </si>
  <si>
    <t>Gas Holders</t>
  </si>
  <si>
    <t>Compressor Equipment</t>
  </si>
  <si>
    <t>Rights of Way- Transmission</t>
  </si>
  <si>
    <t>Mains- Transmission</t>
  </si>
  <si>
    <t>Other Equipment- Transmission</t>
  </si>
  <si>
    <t>Land &amp; Land Rights</t>
  </si>
  <si>
    <t>Structures &amp; Improvements- Leased GP</t>
  </si>
  <si>
    <t>Structures &amp; Improvements Market LH</t>
  </si>
  <si>
    <t>LH Improvement 700 Mkt</t>
  </si>
  <si>
    <t>Enterprise Hardware Shared Services Allocation</t>
  </si>
  <si>
    <t>Structuress &amp; Improvements- Leased Proprty STC</t>
  </si>
  <si>
    <t>Sctructures &amp; Improvements-Owned</t>
  </si>
  <si>
    <t>Structuress &amp; Improvements- Leased Proprty MN</t>
  </si>
  <si>
    <t>Structuress &amp; Improvements- Leased Proprty FRKK</t>
  </si>
  <si>
    <t>Office Furniture &amp; Equipment</t>
  </si>
  <si>
    <t>Data Processing Systems</t>
  </si>
  <si>
    <t>Mechanical Office Equipment</t>
  </si>
  <si>
    <t>Data Processing Software</t>
  </si>
  <si>
    <t>Software-OCT 2012 forward</t>
  </si>
  <si>
    <t>Data Processing Equipment</t>
  </si>
  <si>
    <t>Enterprise Software-EIMS</t>
  </si>
  <si>
    <t>Enterprise Software Shared Services Allocation</t>
  </si>
  <si>
    <t>Transportation Equipment- autos</t>
  </si>
  <si>
    <t>Transportation Equipment- Trucks</t>
  </si>
  <si>
    <t>Stores Equipment</t>
  </si>
  <si>
    <t>Tools, Shop, Garage Equipment</t>
  </si>
  <si>
    <t>Equipment- CNG Fuel Stations</t>
  </si>
  <si>
    <t>Laboratory Equipment</t>
  </si>
  <si>
    <t>Power Operted Equipment</t>
  </si>
  <si>
    <t>Power Operated Equipment- Trucks</t>
  </si>
  <si>
    <t>Communication Equipment</t>
  </si>
  <si>
    <t>Communication Equipment-AMR/ERT</t>
  </si>
  <si>
    <t>Miscellaneous Equipment</t>
  </si>
  <si>
    <t>Meter Installations</t>
  </si>
  <si>
    <t>MGE-Mains-Steel-Transmission</t>
  </si>
  <si>
    <t>Intangible Property</t>
  </si>
  <si>
    <t>Depreciation Rates</t>
  </si>
  <si>
    <t>Projected Reserves</t>
  </si>
  <si>
    <t>Adjustment</t>
  </si>
  <si>
    <t>JAR-R-1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</si>
</sst>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(&quot;$&quot;* #,##0_);_(&quot;$&quot;* \(#,##0\);_(&quot;$&quot;* &quot;-&quot;_);_(@_)"/>
    <numFmt numFmtId="44" formatCode="_(&quot;$&quot;* #,##0.00_);_(&quot;$&quot;* \(#,##0.00\);_(&quot;$&quot;* &quot;-&quot;??_);_(@_)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14" fontId="0" fillId="0" borderId="0" xfId="0" applyNumberFormat="1"/>
    <xf numFmtId="0" fontId="1" fillId="0" borderId="0" xfId="0" applyFont="1" applyAlignment="1">
      <alignment horizontal="center"/>
    </xf>
    <xf numFmtId="42" fontId="0" fillId="0" borderId="0" xfId="0" applyNumberFormat="1"/>
    <xf numFmtId="10" fontId="0" fillId="0" borderId="0" xfId="0" applyNumberFormat="1"/>
    <xf numFmtId="10" fontId="0" fillId="2" borderId="0" xfId="0" applyNumberFormat="1" applyFill="1"/>
    <xf numFmtId="44" fontId="0" fillId="0" borderId="0" xfId="0" applyNumberFormat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4F593A-5081-4DA9-B068-F3AB4EDE87A9}">
  <dimension ref="A1:L89"/>
  <sheetViews>
    <sheetView tabSelected="1" topLeftCell="D1" workbookViewId="0">
      <selection activeCell="L1" sqref="L1"/>
    </sheetView>
  </sheetViews>
  <sheetFormatPr defaultRowHeight="15" x14ac:dyDescent="0.25"/>
  <cols>
    <col min="2" max="2" width="56" bestFit="1" customWidth="1"/>
    <col min="3" max="3" width="14.85546875" bestFit="1" customWidth="1"/>
    <col min="4" max="4" width="31.7109375" bestFit="1" customWidth="1"/>
    <col min="5" max="5" width="16.5703125" bestFit="1" customWidth="1"/>
    <col min="7" max="8" width="16.5703125" bestFit="1" customWidth="1"/>
    <col min="10" max="10" width="15.7109375" bestFit="1" customWidth="1"/>
  </cols>
  <sheetData>
    <row r="1" spans="1:12" ht="15.75" x14ac:dyDescent="0.25">
      <c r="A1" t="s">
        <v>4</v>
      </c>
      <c r="C1" s="1">
        <v>45565</v>
      </c>
      <c r="D1" s="1">
        <v>45565</v>
      </c>
      <c r="G1" s="1">
        <v>45930</v>
      </c>
      <c r="H1" s="1">
        <v>45954</v>
      </c>
      <c r="L1" s="7" t="s">
        <v>96</v>
      </c>
    </row>
    <row r="2" spans="1:12" x14ac:dyDescent="0.25">
      <c r="A2" t="s">
        <v>0</v>
      </c>
      <c r="B2" t="s">
        <v>1</v>
      </c>
      <c r="C2" t="s">
        <v>2</v>
      </c>
      <c r="D2" t="s">
        <v>3</v>
      </c>
      <c r="E2" t="s">
        <v>93</v>
      </c>
      <c r="G2" t="s">
        <v>94</v>
      </c>
      <c r="H2" t="s">
        <v>94</v>
      </c>
      <c r="J2" t="s">
        <v>95</v>
      </c>
    </row>
    <row r="3" spans="1:12" x14ac:dyDescent="0.25">
      <c r="B3" s="2" t="s">
        <v>5</v>
      </c>
    </row>
    <row r="4" spans="1:12" x14ac:dyDescent="0.25">
      <c r="A4">
        <v>301</v>
      </c>
      <c r="B4" t="s">
        <v>12</v>
      </c>
      <c r="C4" s="3">
        <v>2501</v>
      </c>
      <c r="D4" s="3">
        <v>1</v>
      </c>
      <c r="E4" s="4">
        <v>0</v>
      </c>
      <c r="G4" s="6">
        <f>D4+(C4*E4)</f>
        <v>1</v>
      </c>
      <c r="H4" s="6">
        <f>G4+((C4*E4)*(24/365))</f>
        <v>1</v>
      </c>
      <c r="J4" s="6">
        <f>H4-D4</f>
        <v>0</v>
      </c>
    </row>
    <row r="5" spans="1:12" x14ac:dyDescent="0.25">
      <c r="A5">
        <v>302</v>
      </c>
      <c r="B5" t="s">
        <v>13</v>
      </c>
      <c r="C5" s="3">
        <v>8484</v>
      </c>
      <c r="D5" s="3">
        <v>0</v>
      </c>
      <c r="E5" s="4">
        <v>0</v>
      </c>
      <c r="G5" s="6">
        <f t="shared" ref="G5:G68" si="0">D5+(C5*E5)</f>
        <v>0</v>
      </c>
      <c r="H5" s="6">
        <f t="shared" ref="H5:H68" si="1">G5+((C5*E5)*(24/365))</f>
        <v>0</v>
      </c>
      <c r="J5" s="6">
        <f t="shared" ref="J5:J68" si="2">H5-D5</f>
        <v>0</v>
      </c>
    </row>
    <row r="6" spans="1:12" x14ac:dyDescent="0.25">
      <c r="B6" s="2" t="s">
        <v>6</v>
      </c>
      <c r="C6" s="3"/>
      <c r="D6" s="3"/>
      <c r="E6" s="4"/>
      <c r="G6" s="6">
        <f t="shared" si="0"/>
        <v>0</v>
      </c>
      <c r="H6" s="6">
        <f t="shared" si="1"/>
        <v>0</v>
      </c>
      <c r="J6" s="6">
        <f t="shared" si="2"/>
        <v>0</v>
      </c>
    </row>
    <row r="7" spans="1:12" x14ac:dyDescent="0.25">
      <c r="A7">
        <v>374</v>
      </c>
      <c r="B7" t="s">
        <v>14</v>
      </c>
      <c r="C7" s="3">
        <v>2929030</v>
      </c>
      <c r="D7" s="3">
        <v>19361</v>
      </c>
      <c r="E7" s="4">
        <v>1.3299999999999999E-2</v>
      </c>
      <c r="G7" s="6">
        <f t="shared" si="0"/>
        <v>58317.098999999995</v>
      </c>
      <c r="H7" s="6">
        <f t="shared" si="1"/>
        <v>60878.595920547938</v>
      </c>
      <c r="J7" s="6">
        <f t="shared" si="2"/>
        <v>41517.595920547938</v>
      </c>
    </row>
    <row r="8" spans="1:12" x14ac:dyDescent="0.25">
      <c r="A8">
        <v>374.2</v>
      </c>
      <c r="B8" t="s">
        <v>15</v>
      </c>
      <c r="C8" s="3">
        <v>3871148</v>
      </c>
      <c r="D8" s="3">
        <v>124789</v>
      </c>
      <c r="E8" s="4">
        <v>1.3299999999999999E-2</v>
      </c>
      <c r="G8" s="6">
        <f t="shared" si="0"/>
        <v>176275.2684</v>
      </c>
      <c r="H8" s="6">
        <f t="shared" si="1"/>
        <v>179660.66687013698</v>
      </c>
      <c r="J8" s="6">
        <f t="shared" si="2"/>
        <v>54871.666870136978</v>
      </c>
    </row>
    <row r="9" spans="1:12" x14ac:dyDescent="0.25">
      <c r="A9">
        <v>375.1</v>
      </c>
      <c r="B9" t="s">
        <v>16</v>
      </c>
      <c r="C9" s="3">
        <v>1369331</v>
      </c>
      <c r="D9" s="3">
        <v>406467</v>
      </c>
      <c r="E9" s="4">
        <v>2.4E-2</v>
      </c>
      <c r="G9" s="6">
        <f t="shared" si="0"/>
        <v>439330.94400000002</v>
      </c>
      <c r="H9" s="6">
        <f t="shared" si="1"/>
        <v>441491.86086575344</v>
      </c>
      <c r="J9" s="6">
        <f t="shared" si="2"/>
        <v>35024.860865753435</v>
      </c>
    </row>
    <row r="10" spans="1:12" x14ac:dyDescent="0.25">
      <c r="A10">
        <v>375.2</v>
      </c>
      <c r="B10" t="s">
        <v>17</v>
      </c>
      <c r="C10" s="3">
        <v>21879445</v>
      </c>
      <c r="D10" s="3">
        <v>4071543</v>
      </c>
      <c r="E10" s="4">
        <v>2.4E-2</v>
      </c>
      <c r="G10" s="6">
        <f t="shared" si="0"/>
        <v>4596649.68</v>
      </c>
      <c r="H10" s="6">
        <f t="shared" si="1"/>
        <v>4631177.2425205475</v>
      </c>
      <c r="J10" s="6">
        <f t="shared" si="2"/>
        <v>559634.24252054747</v>
      </c>
    </row>
    <row r="11" spans="1:12" x14ac:dyDescent="0.25">
      <c r="A11">
        <v>375.21</v>
      </c>
      <c r="B11" t="s">
        <v>18</v>
      </c>
      <c r="C11" s="3">
        <v>2166019</v>
      </c>
      <c r="D11" s="3">
        <v>626997</v>
      </c>
      <c r="E11" s="4">
        <v>2.4E-2</v>
      </c>
      <c r="G11" s="6">
        <f t="shared" si="0"/>
        <v>678981.45600000001</v>
      </c>
      <c r="H11" s="6">
        <f t="shared" si="1"/>
        <v>682399.61201095895</v>
      </c>
      <c r="J11" s="6">
        <f t="shared" si="2"/>
        <v>55402.612010958954</v>
      </c>
    </row>
    <row r="12" spans="1:12" x14ac:dyDescent="0.25">
      <c r="A12">
        <v>375.3</v>
      </c>
      <c r="B12" t="s">
        <v>19</v>
      </c>
      <c r="C12" s="3">
        <v>204776</v>
      </c>
      <c r="D12" s="3">
        <v>215519</v>
      </c>
      <c r="E12" s="4">
        <v>2.4E-2</v>
      </c>
      <c r="G12" s="6">
        <f t="shared" si="0"/>
        <v>220433.62400000001</v>
      </c>
      <c r="H12" s="6">
        <f t="shared" si="1"/>
        <v>220756.77735890413</v>
      </c>
      <c r="J12" s="6">
        <f t="shared" si="2"/>
        <v>5237.7773589041317</v>
      </c>
    </row>
    <row r="13" spans="1:12" x14ac:dyDescent="0.25">
      <c r="A13">
        <v>375.41</v>
      </c>
      <c r="B13" t="s">
        <v>20</v>
      </c>
      <c r="C13" s="3">
        <v>0</v>
      </c>
      <c r="D13" s="3">
        <v>0</v>
      </c>
      <c r="E13" s="4">
        <v>2.4E-2</v>
      </c>
      <c r="G13" s="6">
        <f t="shared" si="0"/>
        <v>0</v>
      </c>
      <c r="H13" s="6">
        <f t="shared" si="1"/>
        <v>0</v>
      </c>
      <c r="J13" s="6">
        <f t="shared" si="2"/>
        <v>0</v>
      </c>
    </row>
    <row r="14" spans="1:12" x14ac:dyDescent="0.25">
      <c r="A14">
        <v>375.7</v>
      </c>
      <c r="B14" t="s">
        <v>21</v>
      </c>
      <c r="C14" s="3">
        <v>68379</v>
      </c>
      <c r="D14" s="3">
        <v>79375</v>
      </c>
      <c r="E14" s="4">
        <v>2.4E-2</v>
      </c>
      <c r="G14" s="6">
        <f t="shared" si="0"/>
        <v>81016.096000000005</v>
      </c>
      <c r="H14" s="6">
        <f t="shared" si="1"/>
        <v>81124.003682191789</v>
      </c>
      <c r="J14" s="6">
        <f t="shared" si="2"/>
        <v>1749.0036821917893</v>
      </c>
    </row>
    <row r="15" spans="1:12" x14ac:dyDescent="0.25">
      <c r="A15">
        <v>376.1</v>
      </c>
      <c r="B15" t="s">
        <v>22</v>
      </c>
      <c r="C15" s="3">
        <v>263110150</v>
      </c>
      <c r="D15" s="3">
        <v>153505049</v>
      </c>
      <c r="E15" s="4">
        <v>0.02</v>
      </c>
      <c r="G15" s="6">
        <f t="shared" si="0"/>
        <v>158767252</v>
      </c>
      <c r="H15" s="6">
        <f t="shared" si="1"/>
        <v>159113259.86849314</v>
      </c>
      <c r="J15" s="6">
        <f t="shared" si="2"/>
        <v>5608210.8684931397</v>
      </c>
    </row>
    <row r="16" spans="1:12" x14ac:dyDescent="0.25">
      <c r="A16">
        <v>376.2</v>
      </c>
      <c r="B16" t="s">
        <v>23</v>
      </c>
      <c r="C16" s="3">
        <v>29681711</v>
      </c>
      <c r="D16" s="3">
        <v>-6407294</v>
      </c>
      <c r="E16" s="4">
        <v>0.1235</v>
      </c>
      <c r="G16" s="6">
        <f t="shared" si="0"/>
        <v>-2741602.6915000002</v>
      </c>
      <c r="H16" s="6">
        <f t="shared" si="1"/>
        <v>-2500570.9342287672</v>
      </c>
      <c r="J16" s="6">
        <f t="shared" si="2"/>
        <v>3906723.0657712328</v>
      </c>
    </row>
    <row r="17" spans="1:10" x14ac:dyDescent="0.25">
      <c r="A17">
        <v>376.3</v>
      </c>
      <c r="B17" t="s">
        <v>24</v>
      </c>
      <c r="C17" s="3">
        <v>887741077</v>
      </c>
      <c r="D17" s="3">
        <v>140927730</v>
      </c>
      <c r="E17" s="5">
        <v>1.8700000000000001E-2</v>
      </c>
      <c r="G17" s="6">
        <f t="shared" si="0"/>
        <v>157528488.1399</v>
      </c>
      <c r="H17" s="6">
        <f t="shared" si="1"/>
        <v>158620044.83950987</v>
      </c>
      <c r="J17" s="6">
        <f t="shared" si="2"/>
        <v>17692314.839509875</v>
      </c>
    </row>
    <row r="18" spans="1:10" x14ac:dyDescent="0.25">
      <c r="A18">
        <v>378</v>
      </c>
      <c r="B18" t="s">
        <v>25</v>
      </c>
      <c r="C18" s="3">
        <v>12671400</v>
      </c>
      <c r="D18" s="3">
        <v>-1095865</v>
      </c>
      <c r="E18" s="4">
        <v>3.1099999999999999E-2</v>
      </c>
      <c r="G18" s="6">
        <f t="shared" si="0"/>
        <v>-701784.46</v>
      </c>
      <c r="H18" s="6">
        <f t="shared" si="1"/>
        <v>-675872.31490410957</v>
      </c>
      <c r="J18" s="6">
        <f t="shared" si="2"/>
        <v>419992.68509589043</v>
      </c>
    </row>
    <row r="19" spans="1:10" x14ac:dyDescent="0.25">
      <c r="A19">
        <v>379</v>
      </c>
      <c r="B19" t="s">
        <v>26</v>
      </c>
      <c r="C19" s="3">
        <v>2971699</v>
      </c>
      <c r="D19" s="3">
        <v>1197973</v>
      </c>
      <c r="E19" s="4">
        <v>2.6599999999999999E-2</v>
      </c>
      <c r="G19" s="6">
        <f t="shared" si="0"/>
        <v>1277020.1934</v>
      </c>
      <c r="H19" s="6">
        <f t="shared" si="1"/>
        <v>1282217.8170756164</v>
      </c>
      <c r="J19" s="6">
        <f t="shared" si="2"/>
        <v>84244.817075616447</v>
      </c>
    </row>
    <row r="20" spans="1:10" x14ac:dyDescent="0.25">
      <c r="A20">
        <v>380.1</v>
      </c>
      <c r="B20" t="s">
        <v>27</v>
      </c>
      <c r="C20" s="3">
        <v>41281969</v>
      </c>
      <c r="D20" s="3">
        <v>37743968</v>
      </c>
      <c r="E20" s="4">
        <v>4.4999999999999998E-2</v>
      </c>
      <c r="G20" s="6">
        <f t="shared" si="0"/>
        <v>39601656.604999997</v>
      </c>
      <c r="H20" s="6">
        <f t="shared" si="1"/>
        <v>39723805.992726021</v>
      </c>
      <c r="J20" s="6">
        <f t="shared" si="2"/>
        <v>1979837.9927260205</v>
      </c>
    </row>
    <row r="21" spans="1:10" x14ac:dyDescent="0.25">
      <c r="A21">
        <v>380.2</v>
      </c>
      <c r="B21" t="s">
        <v>28</v>
      </c>
      <c r="C21" s="3">
        <v>1084438045</v>
      </c>
      <c r="D21" s="3">
        <v>352106391</v>
      </c>
      <c r="E21" s="4">
        <v>3.9600000000000003E-2</v>
      </c>
      <c r="G21" s="6">
        <f t="shared" si="0"/>
        <v>395050137.58200002</v>
      </c>
      <c r="H21" s="6">
        <f t="shared" si="1"/>
        <v>397873835.98739177</v>
      </c>
      <c r="J21" s="6">
        <f t="shared" si="2"/>
        <v>45767444.98739177</v>
      </c>
    </row>
    <row r="22" spans="1:10" x14ac:dyDescent="0.25">
      <c r="A22">
        <v>381</v>
      </c>
      <c r="B22" t="s">
        <v>29</v>
      </c>
      <c r="C22" s="3">
        <v>136917992</v>
      </c>
      <c r="D22" s="3">
        <v>1436053</v>
      </c>
      <c r="E22" s="4">
        <v>2.7699999999999999E-2</v>
      </c>
      <c r="G22" s="6">
        <f t="shared" si="0"/>
        <v>5228681.3783999998</v>
      </c>
      <c r="H22" s="6">
        <f t="shared" si="1"/>
        <v>5478059.6827331502</v>
      </c>
      <c r="J22" s="6">
        <f t="shared" si="2"/>
        <v>4042006.6827331502</v>
      </c>
    </row>
    <row r="23" spans="1:10" x14ac:dyDescent="0.25">
      <c r="A23">
        <v>381.1</v>
      </c>
      <c r="B23" t="s">
        <v>30</v>
      </c>
      <c r="C23" s="3">
        <v>116691336</v>
      </c>
      <c r="D23" s="3">
        <v>7457522</v>
      </c>
      <c r="E23" s="4">
        <v>0.05</v>
      </c>
      <c r="G23" s="6">
        <f t="shared" si="0"/>
        <v>13292088.800000001</v>
      </c>
      <c r="H23" s="6">
        <f t="shared" si="1"/>
        <v>13675731.548493151</v>
      </c>
      <c r="J23" s="6">
        <f t="shared" si="2"/>
        <v>6218209.5484931506</v>
      </c>
    </row>
    <row r="24" spans="1:10" x14ac:dyDescent="0.25">
      <c r="A24">
        <v>382.1</v>
      </c>
      <c r="B24" t="s">
        <v>31</v>
      </c>
      <c r="C24" s="3">
        <v>92598296</v>
      </c>
      <c r="D24" s="3">
        <v>4332511</v>
      </c>
      <c r="E24" s="4">
        <v>0.05</v>
      </c>
      <c r="G24" s="6">
        <f t="shared" si="0"/>
        <v>8962425.8000000007</v>
      </c>
      <c r="H24" s="6">
        <f t="shared" si="1"/>
        <v>9266858.5539726038</v>
      </c>
      <c r="J24" s="6">
        <f t="shared" si="2"/>
        <v>4934347.5539726038</v>
      </c>
    </row>
    <row r="25" spans="1:10" x14ac:dyDescent="0.25">
      <c r="A25">
        <v>383</v>
      </c>
      <c r="B25" t="s">
        <v>32</v>
      </c>
      <c r="C25" s="3">
        <v>33849359</v>
      </c>
      <c r="D25" s="3">
        <v>15695601</v>
      </c>
      <c r="E25" s="4">
        <v>2.1999999999999999E-2</v>
      </c>
      <c r="G25" s="6">
        <f t="shared" si="0"/>
        <v>16440286.898</v>
      </c>
      <c r="H25" s="6">
        <f t="shared" si="1"/>
        <v>16489252.546087671</v>
      </c>
      <c r="J25" s="6">
        <f t="shared" si="2"/>
        <v>793651.54608767107</v>
      </c>
    </row>
    <row r="26" spans="1:10" x14ac:dyDescent="0.25">
      <c r="A26">
        <v>385</v>
      </c>
      <c r="B26" t="s">
        <v>33</v>
      </c>
      <c r="C26" s="3">
        <v>62542508</v>
      </c>
      <c r="D26" s="3">
        <v>9132608</v>
      </c>
      <c r="E26" s="4">
        <v>2.4400000000000002E-2</v>
      </c>
      <c r="G26" s="6">
        <f t="shared" si="0"/>
        <v>10658645.1952</v>
      </c>
      <c r="H26" s="6">
        <f t="shared" si="1"/>
        <v>10758987.366939178</v>
      </c>
      <c r="J26" s="6">
        <f t="shared" si="2"/>
        <v>1626379.3669391777</v>
      </c>
    </row>
    <row r="27" spans="1:10" x14ac:dyDescent="0.25">
      <c r="A27">
        <v>386</v>
      </c>
      <c r="B27" t="s">
        <v>34</v>
      </c>
      <c r="C27" s="3">
        <v>5304</v>
      </c>
      <c r="D27" s="3">
        <v>156870</v>
      </c>
      <c r="E27" s="4">
        <v>2.3699999999999999E-2</v>
      </c>
      <c r="G27" s="6">
        <f t="shared" si="0"/>
        <v>156995.70480000001</v>
      </c>
      <c r="H27" s="6">
        <f t="shared" si="1"/>
        <v>157003.9703210959</v>
      </c>
      <c r="J27" s="6">
        <f t="shared" si="2"/>
        <v>133.97032109589782</v>
      </c>
    </row>
    <row r="28" spans="1:10" x14ac:dyDescent="0.25">
      <c r="A28">
        <v>387</v>
      </c>
      <c r="B28" t="s">
        <v>35</v>
      </c>
      <c r="C28" s="3">
        <v>406070</v>
      </c>
      <c r="D28" s="3">
        <v>471974</v>
      </c>
      <c r="E28" s="4">
        <v>2.1999999999999999E-2</v>
      </c>
      <c r="G28" s="6">
        <f t="shared" si="0"/>
        <v>480907.54</v>
      </c>
      <c r="H28" s="6">
        <f t="shared" si="1"/>
        <v>481494.95084931504</v>
      </c>
      <c r="J28" s="6">
        <f t="shared" si="2"/>
        <v>9520.9508493150352</v>
      </c>
    </row>
    <row r="29" spans="1:10" x14ac:dyDescent="0.25">
      <c r="B29" s="2" t="s">
        <v>7</v>
      </c>
      <c r="C29" s="3"/>
      <c r="D29" s="3"/>
      <c r="E29" s="4"/>
      <c r="G29" s="6">
        <f t="shared" si="0"/>
        <v>0</v>
      </c>
      <c r="H29" s="6">
        <f t="shared" si="1"/>
        <v>0</v>
      </c>
      <c r="J29" s="6">
        <f t="shared" si="2"/>
        <v>0</v>
      </c>
    </row>
    <row r="30" spans="1:10" x14ac:dyDescent="0.25">
      <c r="A30">
        <v>304</v>
      </c>
      <c r="B30" t="s">
        <v>36</v>
      </c>
      <c r="C30" s="3">
        <v>119929</v>
      </c>
      <c r="D30" s="3">
        <v>0</v>
      </c>
      <c r="E30" s="4">
        <v>0</v>
      </c>
      <c r="G30" s="6">
        <f t="shared" si="0"/>
        <v>0</v>
      </c>
      <c r="H30" s="6">
        <f t="shared" si="1"/>
        <v>0</v>
      </c>
      <c r="J30" s="6">
        <f t="shared" si="2"/>
        <v>0</v>
      </c>
    </row>
    <row r="31" spans="1:10" x14ac:dyDescent="0.25">
      <c r="A31">
        <v>305</v>
      </c>
      <c r="B31" t="s">
        <v>37</v>
      </c>
      <c r="C31" s="3">
        <v>1101751</v>
      </c>
      <c r="D31" s="3">
        <v>-266118</v>
      </c>
      <c r="E31" s="4">
        <v>1.77E-2</v>
      </c>
      <c r="G31" s="6">
        <f t="shared" si="0"/>
        <v>-246617.0073</v>
      </c>
      <c r="H31" s="6">
        <f t="shared" si="1"/>
        <v>-245334.75024575341</v>
      </c>
      <c r="J31" s="6">
        <f t="shared" si="2"/>
        <v>20783.249754246586</v>
      </c>
    </row>
    <row r="32" spans="1:10" x14ac:dyDescent="0.25">
      <c r="A32">
        <v>307</v>
      </c>
      <c r="B32" t="s">
        <v>38</v>
      </c>
      <c r="C32" s="3">
        <v>33139</v>
      </c>
      <c r="D32" s="3">
        <v>53054</v>
      </c>
      <c r="E32" s="4">
        <v>1.9099999999999999E-2</v>
      </c>
      <c r="G32" s="6">
        <f t="shared" si="0"/>
        <v>53686.954899999997</v>
      </c>
      <c r="H32" s="6">
        <f t="shared" si="1"/>
        <v>53728.573852328765</v>
      </c>
      <c r="J32" s="6">
        <f t="shared" si="2"/>
        <v>674.5738523287655</v>
      </c>
    </row>
    <row r="33" spans="1:10" x14ac:dyDescent="0.25">
      <c r="A33">
        <v>311</v>
      </c>
      <c r="B33" t="s">
        <v>39</v>
      </c>
      <c r="C33" s="3">
        <v>2508164</v>
      </c>
      <c r="D33" s="3">
        <v>1971148</v>
      </c>
      <c r="E33" s="4">
        <v>2.6200000000000001E-2</v>
      </c>
      <c r="G33" s="6">
        <f t="shared" si="0"/>
        <v>2036861.8968</v>
      </c>
      <c r="H33" s="6">
        <f t="shared" si="1"/>
        <v>2041182.8105621918</v>
      </c>
      <c r="J33" s="6">
        <f t="shared" si="2"/>
        <v>70034.810562191764</v>
      </c>
    </row>
    <row r="34" spans="1:10" x14ac:dyDescent="0.25">
      <c r="A34">
        <v>311.10000000000002</v>
      </c>
      <c r="B34" t="s">
        <v>40</v>
      </c>
      <c r="C34" s="3">
        <v>4870173</v>
      </c>
      <c r="D34" s="3">
        <v>5548908</v>
      </c>
      <c r="E34" s="4">
        <v>1.4E-2</v>
      </c>
      <c r="G34" s="6">
        <f t="shared" si="0"/>
        <v>5617090.4220000003</v>
      </c>
      <c r="H34" s="6">
        <f t="shared" si="1"/>
        <v>5621573.6497479454</v>
      </c>
      <c r="J34" s="6">
        <f t="shared" si="2"/>
        <v>72665.649747945368</v>
      </c>
    </row>
    <row r="35" spans="1:10" x14ac:dyDescent="0.25">
      <c r="B35" s="2" t="s">
        <v>8</v>
      </c>
      <c r="C35" s="3"/>
      <c r="D35" s="3"/>
      <c r="E35" s="4"/>
      <c r="G35" s="6">
        <f t="shared" si="0"/>
        <v>0</v>
      </c>
      <c r="H35" s="6">
        <f t="shared" si="1"/>
        <v>0</v>
      </c>
      <c r="J35" s="6">
        <f t="shared" si="2"/>
        <v>0</v>
      </c>
    </row>
    <row r="36" spans="1:10" x14ac:dyDescent="0.25">
      <c r="A36">
        <v>350.1</v>
      </c>
      <c r="B36" t="s">
        <v>41</v>
      </c>
      <c r="C36" s="3">
        <v>1201600</v>
      </c>
      <c r="D36" s="3">
        <v>0</v>
      </c>
      <c r="E36" s="4">
        <v>0</v>
      </c>
      <c r="G36" s="6">
        <f t="shared" si="0"/>
        <v>0</v>
      </c>
      <c r="H36" s="6">
        <f t="shared" si="1"/>
        <v>0</v>
      </c>
      <c r="J36" s="6">
        <f t="shared" si="2"/>
        <v>0</v>
      </c>
    </row>
    <row r="37" spans="1:10" x14ac:dyDescent="0.25">
      <c r="A37">
        <v>350.2</v>
      </c>
      <c r="B37" t="s">
        <v>42</v>
      </c>
      <c r="C37" s="3">
        <v>829411</v>
      </c>
      <c r="D37" s="3">
        <v>777279</v>
      </c>
      <c r="E37" s="4">
        <v>1.2500000000000001E-2</v>
      </c>
      <c r="G37" s="6">
        <f t="shared" si="0"/>
        <v>787646.63749999995</v>
      </c>
      <c r="H37" s="6">
        <f t="shared" si="1"/>
        <v>788328.34517123282</v>
      </c>
      <c r="J37" s="6">
        <f t="shared" si="2"/>
        <v>11049.345171232824</v>
      </c>
    </row>
    <row r="38" spans="1:10" x14ac:dyDescent="0.25">
      <c r="A38">
        <v>351.2</v>
      </c>
      <c r="B38" t="s">
        <v>43</v>
      </c>
      <c r="C38" s="3">
        <v>809125</v>
      </c>
      <c r="D38" s="3">
        <v>956067</v>
      </c>
      <c r="E38" s="4">
        <v>0.02</v>
      </c>
      <c r="G38" s="6">
        <f t="shared" si="0"/>
        <v>972249.5</v>
      </c>
      <c r="H38" s="6">
        <f t="shared" si="1"/>
        <v>973313.55479452061</v>
      </c>
      <c r="J38" s="6">
        <f t="shared" si="2"/>
        <v>17246.554794520605</v>
      </c>
    </row>
    <row r="39" spans="1:10" x14ac:dyDescent="0.25">
      <c r="A39">
        <v>351.4</v>
      </c>
      <c r="B39" t="s">
        <v>44</v>
      </c>
      <c r="C39" s="3">
        <v>1187041</v>
      </c>
      <c r="D39" s="3">
        <v>1127945</v>
      </c>
      <c r="E39" s="4">
        <v>0.02</v>
      </c>
      <c r="G39" s="6">
        <f t="shared" si="0"/>
        <v>1151685.82</v>
      </c>
      <c r="H39" s="6">
        <f t="shared" si="1"/>
        <v>1153246.8602191783</v>
      </c>
      <c r="J39" s="6">
        <f t="shared" si="2"/>
        <v>25301.860219178256</v>
      </c>
    </row>
    <row r="40" spans="1:10" x14ac:dyDescent="0.25">
      <c r="A40">
        <v>352</v>
      </c>
      <c r="B40" t="s">
        <v>45</v>
      </c>
      <c r="C40" s="3">
        <v>10018404</v>
      </c>
      <c r="D40" s="3">
        <v>4887560</v>
      </c>
      <c r="E40" s="4">
        <v>0.02</v>
      </c>
      <c r="G40" s="6">
        <f t="shared" si="0"/>
        <v>5087928.08</v>
      </c>
      <c r="H40" s="6">
        <f t="shared" si="1"/>
        <v>5101102.9674520548</v>
      </c>
      <c r="J40" s="6">
        <f t="shared" si="2"/>
        <v>213542.96745205484</v>
      </c>
    </row>
    <row r="41" spans="1:10" x14ac:dyDescent="0.25">
      <c r="A41">
        <v>352.1</v>
      </c>
      <c r="B41" t="s">
        <v>46</v>
      </c>
      <c r="C41" s="3">
        <v>2126882</v>
      </c>
      <c r="D41" s="3">
        <v>2125258</v>
      </c>
      <c r="E41" s="4">
        <v>1.2200000000000001E-2</v>
      </c>
      <c r="G41" s="6">
        <f t="shared" si="0"/>
        <v>2151205.9604000002</v>
      </c>
      <c r="H41" s="6">
        <f t="shared" si="1"/>
        <v>2152912.1276591783</v>
      </c>
      <c r="J41" s="6">
        <f t="shared" si="2"/>
        <v>27654.127659178339</v>
      </c>
    </row>
    <row r="42" spans="1:10" x14ac:dyDescent="0.25">
      <c r="A42">
        <v>352.2</v>
      </c>
      <c r="B42" t="s">
        <v>47</v>
      </c>
      <c r="C42" s="3">
        <v>245023</v>
      </c>
      <c r="D42" s="3">
        <v>226508</v>
      </c>
      <c r="E42" s="4">
        <v>1.11E-2</v>
      </c>
      <c r="G42" s="6">
        <f t="shared" si="0"/>
        <v>229227.75529999999</v>
      </c>
      <c r="H42" s="6">
        <f t="shared" si="1"/>
        <v>229406.58852520547</v>
      </c>
      <c r="J42" s="6">
        <f t="shared" si="2"/>
        <v>2898.5885252054723</v>
      </c>
    </row>
    <row r="43" spans="1:10" x14ac:dyDescent="0.25">
      <c r="A43">
        <v>352.3</v>
      </c>
      <c r="B43" t="s">
        <v>48</v>
      </c>
      <c r="C43" s="3">
        <v>9663559</v>
      </c>
      <c r="D43" s="3">
        <v>3628434</v>
      </c>
      <c r="E43" s="4">
        <v>1.11E-2</v>
      </c>
      <c r="G43" s="6">
        <f t="shared" si="0"/>
        <v>3735699.5049000001</v>
      </c>
      <c r="H43" s="6">
        <f t="shared" si="1"/>
        <v>3742752.5791947944</v>
      </c>
      <c r="J43" s="6">
        <f t="shared" si="2"/>
        <v>114318.57919479441</v>
      </c>
    </row>
    <row r="44" spans="1:10" x14ac:dyDescent="0.25">
      <c r="A44">
        <v>352.4</v>
      </c>
      <c r="B44" t="s">
        <v>49</v>
      </c>
      <c r="C44" s="3">
        <v>3470720</v>
      </c>
      <c r="D44" s="3">
        <v>511205</v>
      </c>
      <c r="E44" s="4">
        <v>2.18E-2</v>
      </c>
      <c r="G44" s="6">
        <f t="shared" si="0"/>
        <v>586866.696</v>
      </c>
      <c r="H44" s="6">
        <f t="shared" si="1"/>
        <v>591841.71162739722</v>
      </c>
      <c r="J44" s="6">
        <f t="shared" si="2"/>
        <v>80636.711627397221</v>
      </c>
    </row>
    <row r="45" spans="1:10" x14ac:dyDescent="0.25">
      <c r="A45">
        <v>353</v>
      </c>
      <c r="B45" t="s">
        <v>50</v>
      </c>
      <c r="C45" s="3">
        <v>3322966</v>
      </c>
      <c r="D45" s="3">
        <v>2715490</v>
      </c>
      <c r="E45" s="4">
        <v>1.5599999999999999E-2</v>
      </c>
      <c r="G45" s="6">
        <f t="shared" si="0"/>
        <v>2767328.2696000002</v>
      </c>
      <c r="H45" s="6">
        <f t="shared" si="1"/>
        <v>2770736.8133545206</v>
      </c>
      <c r="J45" s="6">
        <f t="shared" si="2"/>
        <v>55246.813354520593</v>
      </c>
    </row>
    <row r="46" spans="1:10" x14ac:dyDescent="0.25">
      <c r="A46">
        <v>354</v>
      </c>
      <c r="B46" t="s">
        <v>51</v>
      </c>
      <c r="C46" s="3">
        <v>2828869</v>
      </c>
      <c r="D46" s="3">
        <v>1778924</v>
      </c>
      <c r="E46" s="4">
        <v>0.02</v>
      </c>
      <c r="G46" s="6">
        <f t="shared" si="0"/>
        <v>1835501.38</v>
      </c>
      <c r="H46" s="6">
        <f t="shared" si="1"/>
        <v>1839221.5364931505</v>
      </c>
      <c r="J46" s="6">
        <f t="shared" si="2"/>
        <v>60297.536493150517</v>
      </c>
    </row>
    <row r="47" spans="1:10" x14ac:dyDescent="0.25">
      <c r="A47">
        <v>355</v>
      </c>
      <c r="B47" t="s">
        <v>52</v>
      </c>
      <c r="C47" s="3">
        <v>10961111</v>
      </c>
      <c r="D47" s="3">
        <v>2901696</v>
      </c>
      <c r="E47" s="4">
        <v>1.9099999999999999E-2</v>
      </c>
      <c r="G47" s="6">
        <f t="shared" si="0"/>
        <v>3111053.2201</v>
      </c>
      <c r="H47" s="6">
        <f t="shared" si="1"/>
        <v>3124819.1742983563</v>
      </c>
      <c r="J47" s="6">
        <f t="shared" si="2"/>
        <v>223123.17429835629</v>
      </c>
    </row>
    <row r="48" spans="1:10" x14ac:dyDescent="0.25">
      <c r="A48">
        <v>356</v>
      </c>
      <c r="B48" t="s">
        <v>53</v>
      </c>
      <c r="C48" s="3">
        <v>554962</v>
      </c>
      <c r="D48" s="3">
        <v>212279</v>
      </c>
      <c r="E48" s="4">
        <v>2.1999999999999999E-2</v>
      </c>
      <c r="G48" s="6">
        <f t="shared" si="0"/>
        <v>224488.16399999999</v>
      </c>
      <c r="H48" s="6">
        <f t="shared" si="1"/>
        <v>225290.95834520546</v>
      </c>
      <c r="J48" s="6">
        <f t="shared" si="2"/>
        <v>13011.958345205465</v>
      </c>
    </row>
    <row r="49" spans="1:10" x14ac:dyDescent="0.25">
      <c r="A49">
        <v>357</v>
      </c>
      <c r="B49" t="s">
        <v>54</v>
      </c>
      <c r="C49" s="3">
        <v>225058</v>
      </c>
      <c r="D49" s="3">
        <v>20180</v>
      </c>
      <c r="E49" s="4">
        <v>4.2000000000000003E-2</v>
      </c>
      <c r="G49" s="6">
        <f t="shared" si="0"/>
        <v>29632.436000000002</v>
      </c>
      <c r="H49" s="6">
        <f t="shared" si="1"/>
        <v>30253.966038356164</v>
      </c>
      <c r="J49" s="6">
        <f t="shared" si="2"/>
        <v>10073.966038356164</v>
      </c>
    </row>
    <row r="50" spans="1:10" x14ac:dyDescent="0.25">
      <c r="B50" s="2" t="s">
        <v>9</v>
      </c>
      <c r="C50" s="3"/>
      <c r="D50" s="3"/>
      <c r="E50" s="4"/>
      <c r="G50" s="6">
        <f t="shared" si="0"/>
        <v>0</v>
      </c>
      <c r="H50" s="6">
        <f t="shared" si="1"/>
        <v>0</v>
      </c>
      <c r="J50" s="6">
        <f t="shared" si="2"/>
        <v>0</v>
      </c>
    </row>
    <row r="51" spans="1:10" x14ac:dyDescent="0.25">
      <c r="A51">
        <v>360</v>
      </c>
      <c r="B51" t="s">
        <v>55</v>
      </c>
      <c r="C51" s="3">
        <v>50654</v>
      </c>
      <c r="D51" s="3">
        <v>0</v>
      </c>
      <c r="E51" s="4">
        <v>0</v>
      </c>
      <c r="G51" s="6">
        <f t="shared" si="0"/>
        <v>0</v>
      </c>
      <c r="H51" s="6">
        <f t="shared" si="1"/>
        <v>0</v>
      </c>
      <c r="J51" s="6">
        <f t="shared" si="2"/>
        <v>0</v>
      </c>
    </row>
    <row r="52" spans="1:10" x14ac:dyDescent="0.25">
      <c r="A52">
        <v>361</v>
      </c>
      <c r="B52" t="s">
        <v>56</v>
      </c>
      <c r="C52" s="3">
        <v>4850</v>
      </c>
      <c r="D52" s="3">
        <v>240940</v>
      </c>
      <c r="E52" s="4"/>
      <c r="G52" s="6">
        <f t="shared" si="0"/>
        <v>240940</v>
      </c>
      <c r="H52" s="6">
        <f t="shared" si="1"/>
        <v>240940</v>
      </c>
      <c r="J52" s="6">
        <f t="shared" si="2"/>
        <v>0</v>
      </c>
    </row>
    <row r="53" spans="1:10" x14ac:dyDescent="0.25">
      <c r="A53">
        <v>362</v>
      </c>
      <c r="B53" t="s">
        <v>57</v>
      </c>
      <c r="C53" s="3">
        <v>0</v>
      </c>
      <c r="D53" s="3">
        <v>5281863</v>
      </c>
      <c r="E53" s="4"/>
      <c r="G53" s="6">
        <f t="shared" si="0"/>
        <v>5281863</v>
      </c>
      <c r="H53" s="6">
        <f t="shared" si="1"/>
        <v>5281863</v>
      </c>
      <c r="J53" s="6">
        <f t="shared" si="2"/>
        <v>0</v>
      </c>
    </row>
    <row r="54" spans="1:10" x14ac:dyDescent="0.25">
      <c r="A54">
        <v>363.3</v>
      </c>
      <c r="B54" t="s">
        <v>58</v>
      </c>
      <c r="C54" s="3">
        <v>0</v>
      </c>
      <c r="D54" s="3">
        <v>184807</v>
      </c>
      <c r="E54" s="4"/>
      <c r="G54" s="6">
        <f t="shared" si="0"/>
        <v>184807</v>
      </c>
      <c r="H54" s="6">
        <f t="shared" si="1"/>
        <v>184807</v>
      </c>
      <c r="J54" s="6">
        <f t="shared" si="2"/>
        <v>0</v>
      </c>
    </row>
    <row r="55" spans="1:10" x14ac:dyDescent="0.25">
      <c r="B55" s="2" t="s">
        <v>10</v>
      </c>
      <c r="C55" s="3"/>
      <c r="D55" s="3"/>
      <c r="E55" s="4"/>
      <c r="G55" s="6">
        <f t="shared" si="0"/>
        <v>0</v>
      </c>
      <c r="H55" s="6">
        <f t="shared" si="1"/>
        <v>0</v>
      </c>
      <c r="J55" s="6">
        <f t="shared" si="2"/>
        <v>0</v>
      </c>
    </row>
    <row r="56" spans="1:10" x14ac:dyDescent="0.25">
      <c r="A56">
        <v>365.2</v>
      </c>
      <c r="B56" t="s">
        <v>59</v>
      </c>
      <c r="C56" s="3">
        <v>41153</v>
      </c>
      <c r="D56" s="3">
        <v>0</v>
      </c>
      <c r="E56" s="4">
        <v>0</v>
      </c>
      <c r="G56" s="6">
        <f t="shared" si="0"/>
        <v>0</v>
      </c>
      <c r="H56" s="6">
        <f t="shared" si="1"/>
        <v>0</v>
      </c>
      <c r="J56" s="6">
        <f t="shared" si="2"/>
        <v>0</v>
      </c>
    </row>
    <row r="57" spans="1:10" x14ac:dyDescent="0.25">
      <c r="A57">
        <v>367</v>
      </c>
      <c r="B57" t="s">
        <v>60</v>
      </c>
      <c r="C57" s="3">
        <v>2013840</v>
      </c>
      <c r="D57" s="3">
        <v>2246246</v>
      </c>
      <c r="E57" s="4">
        <v>2.1000000000000001E-2</v>
      </c>
      <c r="G57" s="6">
        <f t="shared" si="0"/>
        <v>2288536.64</v>
      </c>
      <c r="H57" s="6">
        <f t="shared" si="1"/>
        <v>2291317.394410959</v>
      </c>
      <c r="J57" s="6">
        <f t="shared" si="2"/>
        <v>45071.394410958979</v>
      </c>
    </row>
    <row r="58" spans="1:10" x14ac:dyDescent="0.25">
      <c r="A58">
        <v>371</v>
      </c>
      <c r="B58" t="s">
        <v>61</v>
      </c>
      <c r="C58" s="3">
        <v>9294</v>
      </c>
      <c r="D58" s="3">
        <v>-63380</v>
      </c>
      <c r="E58" s="4">
        <v>2.1000000000000001E-2</v>
      </c>
      <c r="G58" s="6">
        <f t="shared" si="0"/>
        <v>-63184.826000000001</v>
      </c>
      <c r="H58" s="6">
        <f t="shared" si="1"/>
        <v>-63171.992641095894</v>
      </c>
      <c r="J58" s="6">
        <f t="shared" si="2"/>
        <v>208.00735890410579</v>
      </c>
    </row>
    <row r="59" spans="1:10" x14ac:dyDescent="0.25">
      <c r="B59" s="2" t="s">
        <v>11</v>
      </c>
      <c r="C59" s="3"/>
      <c r="D59" s="3"/>
      <c r="E59" s="4"/>
      <c r="G59" s="6">
        <f t="shared" si="0"/>
        <v>0</v>
      </c>
      <c r="H59" s="6">
        <f t="shared" si="1"/>
        <v>0</v>
      </c>
      <c r="J59" s="6">
        <f t="shared" si="2"/>
        <v>0</v>
      </c>
    </row>
    <row r="60" spans="1:10" x14ac:dyDescent="0.25">
      <c r="A60">
        <v>389</v>
      </c>
      <c r="B60" t="s">
        <v>62</v>
      </c>
      <c r="C60" s="3">
        <v>0</v>
      </c>
      <c r="D60" s="3">
        <v>0</v>
      </c>
      <c r="E60" s="4">
        <v>0</v>
      </c>
      <c r="G60" s="6">
        <f t="shared" si="0"/>
        <v>0</v>
      </c>
      <c r="H60" s="6">
        <f t="shared" si="1"/>
        <v>0</v>
      </c>
      <c r="J60" s="6">
        <f t="shared" si="2"/>
        <v>0</v>
      </c>
    </row>
    <row r="61" spans="1:10" x14ac:dyDescent="0.25">
      <c r="A61">
        <v>390.1</v>
      </c>
      <c r="B61" t="s">
        <v>63</v>
      </c>
      <c r="C61" s="3">
        <v>0</v>
      </c>
      <c r="D61" s="3">
        <v>0</v>
      </c>
      <c r="E61" s="4">
        <v>2.7300000000000001E-2</v>
      </c>
      <c r="G61" s="6">
        <f t="shared" si="0"/>
        <v>0</v>
      </c>
      <c r="H61" s="6">
        <f t="shared" si="1"/>
        <v>0</v>
      </c>
      <c r="J61" s="6">
        <f t="shared" si="2"/>
        <v>0</v>
      </c>
    </row>
    <row r="62" spans="1:10" x14ac:dyDescent="0.25">
      <c r="A62">
        <v>390.11</v>
      </c>
      <c r="B62" t="s">
        <v>64</v>
      </c>
      <c r="C62" s="3">
        <v>6000926</v>
      </c>
      <c r="D62" s="3">
        <v>3604309</v>
      </c>
      <c r="E62" s="4">
        <v>2.7300000000000001E-2</v>
      </c>
      <c r="G62" s="6">
        <f t="shared" si="0"/>
        <v>3768134.2798000001</v>
      </c>
      <c r="H62" s="6">
        <f t="shared" si="1"/>
        <v>3778906.3529923288</v>
      </c>
      <c r="J62" s="6">
        <f t="shared" si="2"/>
        <v>174597.35299232882</v>
      </c>
    </row>
    <row r="63" spans="1:10" x14ac:dyDescent="0.25">
      <c r="A63">
        <v>390.2</v>
      </c>
      <c r="B63" t="s">
        <v>65</v>
      </c>
      <c r="C63" s="3">
        <v>0</v>
      </c>
      <c r="D63" s="3">
        <v>0</v>
      </c>
      <c r="E63" s="4">
        <v>2.7300000000000001E-2</v>
      </c>
      <c r="G63" s="6">
        <f t="shared" si="0"/>
        <v>0</v>
      </c>
      <c r="H63" s="6">
        <f t="shared" si="1"/>
        <v>0</v>
      </c>
      <c r="J63" s="6">
        <f t="shared" si="2"/>
        <v>0</v>
      </c>
    </row>
    <row r="64" spans="1:10" x14ac:dyDescent="0.25">
      <c r="A64">
        <v>391.96</v>
      </c>
      <c r="B64" t="s">
        <v>66</v>
      </c>
      <c r="C64" s="3">
        <v>2361660</v>
      </c>
      <c r="D64" s="3">
        <v>102806</v>
      </c>
      <c r="E64" s="4">
        <v>2.7300000000000001E-2</v>
      </c>
      <c r="G64" s="6">
        <f t="shared" si="0"/>
        <v>167279.318</v>
      </c>
      <c r="H64" s="6">
        <f t="shared" si="1"/>
        <v>171518.65945753426</v>
      </c>
      <c r="J64" s="6">
        <f t="shared" si="2"/>
        <v>68712.659457534261</v>
      </c>
    </row>
    <row r="65" spans="1:10" x14ac:dyDescent="0.25">
      <c r="A65">
        <v>390.3</v>
      </c>
      <c r="B65" t="s">
        <v>67</v>
      </c>
      <c r="C65" s="3">
        <v>81528</v>
      </c>
      <c r="D65" s="3">
        <v>35589</v>
      </c>
      <c r="E65" s="4">
        <v>2.7300000000000001E-2</v>
      </c>
      <c r="G65" s="6">
        <f t="shared" si="0"/>
        <v>37814.714399999997</v>
      </c>
      <c r="H65" s="6">
        <f t="shared" si="1"/>
        <v>37961.062744109586</v>
      </c>
      <c r="J65" s="6">
        <f t="shared" si="2"/>
        <v>2372.0627441095858</v>
      </c>
    </row>
    <row r="66" spans="1:10" x14ac:dyDescent="0.25">
      <c r="A66">
        <v>390.7</v>
      </c>
      <c r="B66" t="s">
        <v>68</v>
      </c>
      <c r="C66" s="3">
        <v>98590</v>
      </c>
      <c r="D66" s="3">
        <v>21344</v>
      </c>
      <c r="E66" s="4">
        <v>2.7300000000000001E-2</v>
      </c>
      <c r="G66" s="6">
        <f t="shared" si="0"/>
        <v>24035.507000000001</v>
      </c>
      <c r="H66" s="6">
        <f t="shared" si="1"/>
        <v>24212.482802739727</v>
      </c>
      <c r="J66" s="6">
        <f t="shared" si="2"/>
        <v>2868.482802739727</v>
      </c>
    </row>
    <row r="67" spans="1:10" x14ac:dyDescent="0.25">
      <c r="A67">
        <v>390.71</v>
      </c>
      <c r="B67" t="s">
        <v>69</v>
      </c>
      <c r="C67" s="3">
        <v>147052</v>
      </c>
      <c r="D67" s="3">
        <v>110930</v>
      </c>
      <c r="E67" s="4">
        <v>2.7300000000000001E-2</v>
      </c>
      <c r="G67" s="6">
        <f t="shared" si="0"/>
        <v>114944.5196</v>
      </c>
      <c r="H67" s="6">
        <f t="shared" si="1"/>
        <v>115208.48801205479</v>
      </c>
      <c r="J67" s="6">
        <f t="shared" si="2"/>
        <v>4278.4880120547896</v>
      </c>
    </row>
    <row r="68" spans="1:10" x14ac:dyDescent="0.25">
      <c r="A68">
        <v>390.81</v>
      </c>
      <c r="B68" t="s">
        <v>70</v>
      </c>
      <c r="C68" s="3">
        <v>268384</v>
      </c>
      <c r="D68" s="3">
        <v>183535</v>
      </c>
      <c r="E68" s="4">
        <v>2.7300000000000001E-2</v>
      </c>
      <c r="G68" s="6">
        <f t="shared" si="0"/>
        <v>190861.88320000001</v>
      </c>
      <c r="H68" s="6">
        <f t="shared" si="1"/>
        <v>191343.65086246576</v>
      </c>
      <c r="J68" s="6">
        <f t="shared" si="2"/>
        <v>7808.6508624657581</v>
      </c>
    </row>
    <row r="69" spans="1:10" x14ac:dyDescent="0.25">
      <c r="A69">
        <v>391</v>
      </c>
      <c r="B69" t="s">
        <v>71</v>
      </c>
      <c r="C69" s="3">
        <v>5755207</v>
      </c>
      <c r="D69" s="3">
        <v>-1420110</v>
      </c>
      <c r="E69" s="4">
        <v>0.05</v>
      </c>
      <c r="G69" s="6">
        <f t="shared" ref="G69:G87" si="3">D69+(C69*E69)</f>
        <v>-1132349.6499999999</v>
      </c>
      <c r="H69" s="6">
        <f t="shared" ref="H69:H87" si="4">G69+((C69*E69)*(24/365))</f>
        <v>-1113428.4215068491</v>
      </c>
      <c r="J69" s="6">
        <f t="shared" ref="J69:J87" si="5">H69-D69</f>
        <v>306681.57849315088</v>
      </c>
    </row>
    <row r="70" spans="1:10" x14ac:dyDescent="0.25">
      <c r="A70">
        <v>391.1</v>
      </c>
      <c r="B70" t="s">
        <v>72</v>
      </c>
      <c r="C70" s="3">
        <v>16198879</v>
      </c>
      <c r="D70" s="3">
        <v>14237315</v>
      </c>
      <c r="E70" s="4">
        <v>0.2</v>
      </c>
      <c r="G70" s="6">
        <f t="shared" si="3"/>
        <v>17477090.800000001</v>
      </c>
      <c r="H70" s="6">
        <f t="shared" si="4"/>
        <v>17690117.153972603</v>
      </c>
      <c r="J70" s="6">
        <f t="shared" si="5"/>
        <v>3452802.1539726034</v>
      </c>
    </row>
    <row r="71" spans="1:10" x14ac:dyDescent="0.25">
      <c r="A71">
        <v>391.2</v>
      </c>
      <c r="B71" t="s">
        <v>73</v>
      </c>
      <c r="C71" s="3">
        <v>267281</v>
      </c>
      <c r="D71" s="3">
        <v>-122597</v>
      </c>
      <c r="E71" s="4">
        <v>6.6699999999999995E-2</v>
      </c>
      <c r="G71" s="6">
        <f t="shared" si="3"/>
        <v>-104769.3573</v>
      </c>
      <c r="H71" s="6">
        <f t="shared" si="4"/>
        <v>-103597.12873890411</v>
      </c>
      <c r="J71" s="6">
        <f t="shared" si="5"/>
        <v>18999.87126109589</v>
      </c>
    </row>
    <row r="72" spans="1:10" x14ac:dyDescent="0.25">
      <c r="A72">
        <v>391.3</v>
      </c>
      <c r="B72" t="s">
        <v>74</v>
      </c>
      <c r="C72" s="3">
        <v>0</v>
      </c>
      <c r="D72" s="3">
        <v>0</v>
      </c>
      <c r="E72" s="4">
        <v>0.2</v>
      </c>
      <c r="G72" s="6">
        <f t="shared" si="3"/>
        <v>0</v>
      </c>
      <c r="H72" s="6">
        <f t="shared" si="4"/>
        <v>0</v>
      </c>
      <c r="J72" s="6">
        <f t="shared" si="5"/>
        <v>0</v>
      </c>
    </row>
    <row r="73" spans="1:10" x14ac:dyDescent="0.25">
      <c r="A73">
        <v>391.31</v>
      </c>
      <c r="B73" t="s">
        <v>75</v>
      </c>
      <c r="C73" s="3">
        <v>7147569</v>
      </c>
      <c r="D73" s="3">
        <v>4884164</v>
      </c>
      <c r="E73" s="5">
        <v>7.0000000000000007E-2</v>
      </c>
      <c r="G73" s="6">
        <f t="shared" si="3"/>
        <v>5384493.8300000001</v>
      </c>
      <c r="H73" s="6">
        <f t="shared" si="4"/>
        <v>5417392.2297808221</v>
      </c>
      <c r="J73" s="6">
        <f t="shared" si="5"/>
        <v>533228.22978082206</v>
      </c>
    </row>
    <row r="74" spans="1:10" x14ac:dyDescent="0.25">
      <c r="A74">
        <v>391.4</v>
      </c>
      <c r="B74" t="s">
        <v>76</v>
      </c>
      <c r="C74" s="3">
        <v>3128816</v>
      </c>
      <c r="D74" s="3">
        <v>2070576</v>
      </c>
      <c r="E74" s="4">
        <v>0.1</v>
      </c>
      <c r="G74" s="6">
        <f t="shared" si="3"/>
        <v>2383457.6</v>
      </c>
      <c r="H74" s="6">
        <f t="shared" si="4"/>
        <v>2404030.636712329</v>
      </c>
      <c r="J74" s="6">
        <f t="shared" si="5"/>
        <v>333454.636712329</v>
      </c>
    </row>
    <row r="75" spans="1:10" x14ac:dyDescent="0.25">
      <c r="A75">
        <v>391.5</v>
      </c>
      <c r="B75" t="s">
        <v>77</v>
      </c>
      <c r="C75" s="3">
        <v>49651203</v>
      </c>
      <c r="D75" s="3">
        <v>41186147</v>
      </c>
      <c r="E75" s="4">
        <v>7.0000000000000007E-2</v>
      </c>
      <c r="G75" s="6">
        <f t="shared" si="3"/>
        <v>44661731.210000001</v>
      </c>
      <c r="H75" s="6">
        <f t="shared" si="4"/>
        <v>44890262.77449315</v>
      </c>
      <c r="J75" s="6">
        <f t="shared" si="5"/>
        <v>3704115.7744931504</v>
      </c>
    </row>
    <row r="76" spans="1:10" x14ac:dyDescent="0.25">
      <c r="A76">
        <v>391.95</v>
      </c>
      <c r="B76" t="s">
        <v>78</v>
      </c>
      <c r="C76" s="3">
        <v>41772489</v>
      </c>
      <c r="D76" s="3">
        <v>11675684</v>
      </c>
      <c r="E76" s="4">
        <v>7.0000000000000007E-2</v>
      </c>
      <c r="G76" s="6">
        <f t="shared" si="3"/>
        <v>14599758.23</v>
      </c>
      <c r="H76" s="6">
        <f t="shared" si="4"/>
        <v>14792026.124575343</v>
      </c>
      <c r="J76" s="6">
        <f t="shared" si="5"/>
        <v>3116342.124575343</v>
      </c>
    </row>
    <row r="77" spans="1:10" x14ac:dyDescent="0.25">
      <c r="A77">
        <v>392.1</v>
      </c>
      <c r="B77" t="s">
        <v>79</v>
      </c>
      <c r="C77" s="3">
        <v>4723222</v>
      </c>
      <c r="D77" s="3">
        <v>3811480</v>
      </c>
      <c r="E77" s="4">
        <v>0.1</v>
      </c>
      <c r="G77" s="6">
        <f t="shared" si="3"/>
        <v>4283802.2</v>
      </c>
      <c r="H77" s="6">
        <f t="shared" si="4"/>
        <v>4314859.0021917811</v>
      </c>
      <c r="J77" s="6">
        <f t="shared" si="5"/>
        <v>503379.00219178107</v>
      </c>
    </row>
    <row r="78" spans="1:10" x14ac:dyDescent="0.25">
      <c r="A78">
        <v>392.2</v>
      </c>
      <c r="B78" t="s">
        <v>80</v>
      </c>
      <c r="C78" s="3">
        <v>41545320</v>
      </c>
      <c r="D78" s="3">
        <v>15324894</v>
      </c>
      <c r="E78" s="4">
        <v>7.6899999999999996E-2</v>
      </c>
      <c r="G78" s="6">
        <f t="shared" si="3"/>
        <v>18519729.107999999</v>
      </c>
      <c r="H78" s="6">
        <f t="shared" si="4"/>
        <v>18729800.457567122</v>
      </c>
      <c r="J78" s="6">
        <f t="shared" si="5"/>
        <v>3404906.4575671218</v>
      </c>
    </row>
    <row r="79" spans="1:10" x14ac:dyDescent="0.25">
      <c r="A79">
        <v>393</v>
      </c>
      <c r="B79" t="s">
        <v>81</v>
      </c>
      <c r="C79" s="3">
        <v>325165</v>
      </c>
      <c r="D79" s="3">
        <v>208556</v>
      </c>
      <c r="E79" s="4">
        <v>3.3300000000000003E-2</v>
      </c>
      <c r="G79" s="6">
        <f t="shared" si="3"/>
        <v>219383.9945</v>
      </c>
      <c r="H79" s="6">
        <f t="shared" si="4"/>
        <v>220095.97222054793</v>
      </c>
      <c r="J79" s="6">
        <f t="shared" si="5"/>
        <v>11539.972220547934</v>
      </c>
    </row>
    <row r="80" spans="1:10" x14ac:dyDescent="0.25">
      <c r="A80">
        <v>394</v>
      </c>
      <c r="B80" t="s">
        <v>82</v>
      </c>
      <c r="C80" s="3">
        <v>33356003</v>
      </c>
      <c r="D80" s="3">
        <v>7763536</v>
      </c>
      <c r="E80" s="4">
        <v>0.04</v>
      </c>
      <c r="G80" s="6">
        <f t="shared" si="3"/>
        <v>9097776.120000001</v>
      </c>
      <c r="H80" s="6">
        <f t="shared" si="4"/>
        <v>9185506.9772054814</v>
      </c>
      <c r="J80" s="6">
        <f t="shared" si="5"/>
        <v>1421970.9772054814</v>
      </c>
    </row>
    <row r="81" spans="1:10" x14ac:dyDescent="0.25">
      <c r="A81">
        <v>394.5</v>
      </c>
      <c r="B81" t="s">
        <v>83</v>
      </c>
      <c r="C81" s="3">
        <v>1167796</v>
      </c>
      <c r="D81" s="3">
        <v>28436</v>
      </c>
      <c r="E81" s="4">
        <v>0.04</v>
      </c>
      <c r="G81" s="6">
        <f t="shared" si="3"/>
        <v>75147.839999999997</v>
      </c>
      <c r="H81" s="6">
        <f t="shared" si="4"/>
        <v>78219.303452054795</v>
      </c>
      <c r="J81" s="6">
        <f t="shared" si="5"/>
        <v>49783.303452054795</v>
      </c>
    </row>
    <row r="82" spans="1:10" x14ac:dyDescent="0.25">
      <c r="A82">
        <v>395</v>
      </c>
      <c r="B82" t="s">
        <v>84</v>
      </c>
      <c r="C82" s="3">
        <v>268512</v>
      </c>
      <c r="D82" s="3">
        <v>165037</v>
      </c>
      <c r="E82" s="4">
        <v>0.05</v>
      </c>
      <c r="G82" s="6">
        <f t="shared" si="3"/>
        <v>178462.6</v>
      </c>
      <c r="H82" s="6">
        <f t="shared" si="4"/>
        <v>179345.37917808219</v>
      </c>
      <c r="J82" s="6">
        <f t="shared" si="5"/>
        <v>14308.379178082192</v>
      </c>
    </row>
    <row r="83" spans="1:10" x14ac:dyDescent="0.25">
      <c r="A83">
        <v>396</v>
      </c>
      <c r="B83" t="s">
        <v>85</v>
      </c>
      <c r="C83" s="3">
        <v>51009073</v>
      </c>
      <c r="D83" s="3">
        <v>15564369</v>
      </c>
      <c r="E83" s="4">
        <v>6.0699999999999997E-2</v>
      </c>
      <c r="G83" s="6">
        <f t="shared" si="3"/>
        <v>18660619.7311</v>
      </c>
      <c r="H83" s="6">
        <f t="shared" si="4"/>
        <v>18864208.820268221</v>
      </c>
      <c r="J83" s="6">
        <f t="shared" si="5"/>
        <v>3299839.8202682212</v>
      </c>
    </row>
    <row r="84" spans="1:10" x14ac:dyDescent="0.25">
      <c r="A84">
        <v>396.1</v>
      </c>
      <c r="B84" t="s">
        <v>86</v>
      </c>
      <c r="C84" s="3">
        <v>23095669</v>
      </c>
      <c r="D84" s="3">
        <v>9401337</v>
      </c>
      <c r="E84" s="4">
        <v>6.0699999999999997E-2</v>
      </c>
      <c r="G84" s="6">
        <f t="shared" si="3"/>
        <v>10803244.1083</v>
      </c>
      <c r="H84" s="6">
        <f t="shared" si="4"/>
        <v>10895424.301722467</v>
      </c>
      <c r="J84" s="6">
        <f t="shared" si="5"/>
        <v>1494087.3017224669</v>
      </c>
    </row>
    <row r="85" spans="1:10" x14ac:dyDescent="0.25">
      <c r="A85">
        <v>397</v>
      </c>
      <c r="B85" t="s">
        <v>87</v>
      </c>
      <c r="C85" s="3">
        <v>14557765</v>
      </c>
      <c r="D85" s="3">
        <v>3531376</v>
      </c>
      <c r="E85" s="4">
        <v>6.6699999999999995E-2</v>
      </c>
      <c r="G85" s="6">
        <f t="shared" si="3"/>
        <v>4502378.9254999999</v>
      </c>
      <c r="H85" s="6">
        <f t="shared" si="4"/>
        <v>4566225.6932041096</v>
      </c>
      <c r="J85" s="6">
        <f t="shared" si="5"/>
        <v>1034849.6932041096</v>
      </c>
    </row>
    <row r="86" spans="1:10" x14ac:dyDescent="0.25">
      <c r="A86">
        <v>397.1</v>
      </c>
      <c r="B86" t="s">
        <v>88</v>
      </c>
      <c r="C86" s="3">
        <v>16624220</v>
      </c>
      <c r="D86" s="3">
        <v>15705986</v>
      </c>
      <c r="E86" s="4">
        <v>6.6699999999999995E-2</v>
      </c>
      <c r="G86" s="6">
        <f t="shared" si="3"/>
        <v>16814821.473999999</v>
      </c>
      <c r="H86" s="6">
        <f t="shared" si="4"/>
        <v>16887731.203797258</v>
      </c>
      <c r="J86" s="6">
        <f t="shared" si="5"/>
        <v>1181745.2037972584</v>
      </c>
    </row>
    <row r="87" spans="1:10" x14ac:dyDescent="0.25">
      <c r="A87">
        <v>398</v>
      </c>
      <c r="B87" t="s">
        <v>89</v>
      </c>
      <c r="C87" s="3">
        <v>4010595</v>
      </c>
      <c r="D87" s="3">
        <v>440955</v>
      </c>
      <c r="E87" s="4">
        <v>0.05</v>
      </c>
      <c r="G87" s="6">
        <f t="shared" si="3"/>
        <v>641484.75</v>
      </c>
      <c r="H87" s="6">
        <f t="shared" si="4"/>
        <v>654670.26780821919</v>
      </c>
      <c r="J87" s="6">
        <f t="shared" si="5"/>
        <v>213715.26780821919</v>
      </c>
    </row>
    <row r="89" spans="1:10" x14ac:dyDescent="0.25">
      <c r="C89" s="3">
        <f>SUM(C4:C87)</f>
        <v>3179166631</v>
      </c>
      <c r="D89" s="3">
        <f t="shared" ref="D89:H89" si="6">SUM(D4:D87)</f>
        <v>907787090</v>
      </c>
      <c r="E89" s="3"/>
      <c r="F89" s="3"/>
      <c r="G89" s="3">
        <f t="shared" si="6"/>
        <v>1019686035.0929005</v>
      </c>
      <c r="H89" s="3">
        <f t="shared" si="6"/>
        <v>1027043773.9483234</v>
      </c>
      <c r="J89" s="6">
        <f>SUM(J4:J87)</f>
        <v>119256683.9483235</v>
      </c>
    </row>
  </sheetData>
  <pageMargins left="0.7" right="0.7" top="0.75" bottom="0.75" header="0.3" footer="0.3"/>
  <pageSetup orientation="portrait" verticalDpi="597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F07EF6-456E-45E3-9CFD-BC4361447443}">
  <dimension ref="A1:L50"/>
  <sheetViews>
    <sheetView topLeftCell="D1" workbookViewId="0">
      <selection activeCell="L1" sqref="L1"/>
    </sheetView>
  </sheetViews>
  <sheetFormatPr defaultRowHeight="15" x14ac:dyDescent="0.25"/>
  <cols>
    <col min="1" max="1" width="10.7109375" customWidth="1"/>
    <col min="2" max="2" width="56" bestFit="1" customWidth="1"/>
    <col min="3" max="3" width="17.28515625" bestFit="1" customWidth="1"/>
    <col min="4" max="4" width="31.7109375" bestFit="1" customWidth="1"/>
    <col min="5" max="5" width="16.5703125" bestFit="1" customWidth="1"/>
    <col min="7" max="8" width="16.5703125" bestFit="1" customWidth="1"/>
    <col min="10" max="10" width="14.7109375" bestFit="1" customWidth="1"/>
  </cols>
  <sheetData>
    <row r="1" spans="1:12" ht="15.75" x14ac:dyDescent="0.25">
      <c r="A1" t="s">
        <v>4</v>
      </c>
      <c r="C1" s="1">
        <v>45565</v>
      </c>
      <c r="D1" s="1">
        <v>45565</v>
      </c>
      <c r="G1" s="1">
        <v>45930</v>
      </c>
      <c r="H1" s="1">
        <v>45954</v>
      </c>
      <c r="L1" s="7" t="s">
        <v>96</v>
      </c>
    </row>
    <row r="2" spans="1:12" x14ac:dyDescent="0.25">
      <c r="A2" t="s">
        <v>0</v>
      </c>
      <c r="B2" t="s">
        <v>1</v>
      </c>
      <c r="C2" t="s">
        <v>2</v>
      </c>
      <c r="D2" t="s">
        <v>3</v>
      </c>
      <c r="E2" t="s">
        <v>93</v>
      </c>
      <c r="G2" t="s">
        <v>94</v>
      </c>
      <c r="H2" t="s">
        <v>94</v>
      </c>
      <c r="J2" t="s">
        <v>95</v>
      </c>
    </row>
    <row r="3" spans="1:12" x14ac:dyDescent="0.25">
      <c r="B3" s="2" t="s">
        <v>5</v>
      </c>
      <c r="C3" s="3"/>
      <c r="D3" s="3"/>
    </row>
    <row r="4" spans="1:12" x14ac:dyDescent="0.25">
      <c r="A4">
        <v>301</v>
      </c>
      <c r="B4" t="s">
        <v>12</v>
      </c>
      <c r="C4" s="3">
        <v>15600</v>
      </c>
      <c r="D4" s="3">
        <v>0</v>
      </c>
      <c r="E4" s="4">
        <v>0</v>
      </c>
      <c r="G4" s="6">
        <f>D4+(C4*E4)</f>
        <v>0</v>
      </c>
      <c r="H4" s="6">
        <f>G4+((C4*E4)*(24/365))</f>
        <v>0</v>
      </c>
      <c r="J4" s="6">
        <f>H4-D4</f>
        <v>0</v>
      </c>
    </row>
    <row r="5" spans="1:12" x14ac:dyDescent="0.25">
      <c r="A5">
        <v>302</v>
      </c>
      <c r="B5" t="s">
        <v>13</v>
      </c>
      <c r="C5" s="3">
        <v>13823</v>
      </c>
      <c r="D5" s="3">
        <v>0</v>
      </c>
      <c r="E5" s="4">
        <v>0</v>
      </c>
      <c r="G5" s="6">
        <f t="shared" ref="G5:G48" si="0">D5+(C5*E5)</f>
        <v>0</v>
      </c>
      <c r="H5" s="6">
        <f t="shared" ref="H5:H48" si="1">G5+((C5*E5)*(24/365))</f>
        <v>0</v>
      </c>
      <c r="J5" s="6">
        <f t="shared" ref="J5:J48" si="2">H5-D5</f>
        <v>0</v>
      </c>
    </row>
    <row r="6" spans="1:12" x14ac:dyDescent="0.25">
      <c r="A6">
        <v>303</v>
      </c>
      <c r="B6" t="s">
        <v>92</v>
      </c>
      <c r="C6" s="3">
        <v>0</v>
      </c>
      <c r="D6" s="3">
        <v>0</v>
      </c>
      <c r="E6" s="4">
        <v>0</v>
      </c>
      <c r="G6" s="6">
        <f t="shared" si="0"/>
        <v>0</v>
      </c>
      <c r="H6" s="6">
        <f t="shared" si="1"/>
        <v>0</v>
      </c>
      <c r="J6" s="6">
        <f t="shared" si="2"/>
        <v>0</v>
      </c>
    </row>
    <row r="7" spans="1:12" x14ac:dyDescent="0.25">
      <c r="B7" s="2" t="s">
        <v>6</v>
      </c>
      <c r="C7" s="3"/>
      <c r="D7" s="3"/>
      <c r="E7" s="4"/>
      <c r="G7" s="6"/>
      <c r="H7" s="6"/>
      <c r="J7" s="6">
        <f t="shared" si="2"/>
        <v>0</v>
      </c>
    </row>
    <row r="8" spans="1:12" x14ac:dyDescent="0.25">
      <c r="A8">
        <v>374</v>
      </c>
      <c r="B8" t="s">
        <v>14</v>
      </c>
      <c r="C8" s="3">
        <v>703126</v>
      </c>
      <c r="D8" s="3">
        <v>0</v>
      </c>
      <c r="E8" s="4">
        <v>0</v>
      </c>
      <c r="G8" s="6">
        <f t="shared" si="0"/>
        <v>0</v>
      </c>
      <c r="H8" s="6">
        <f t="shared" si="1"/>
        <v>0</v>
      </c>
      <c r="J8" s="6">
        <f t="shared" si="2"/>
        <v>0</v>
      </c>
    </row>
    <row r="9" spans="1:12" x14ac:dyDescent="0.25">
      <c r="A9">
        <v>374.2</v>
      </c>
      <c r="B9" t="s">
        <v>15</v>
      </c>
      <c r="C9" s="3">
        <v>4297414</v>
      </c>
      <c r="D9" s="3">
        <v>1437806</v>
      </c>
      <c r="E9" s="4">
        <v>1.3299999999999999E-2</v>
      </c>
      <c r="G9" s="6">
        <f t="shared" si="0"/>
        <v>1494961.6062</v>
      </c>
      <c r="H9" s="6">
        <f t="shared" si="1"/>
        <v>1498719.7830460274</v>
      </c>
      <c r="J9" s="6">
        <f t="shared" si="2"/>
        <v>60913.783046027413</v>
      </c>
    </row>
    <row r="10" spans="1:12" x14ac:dyDescent="0.25">
      <c r="A10">
        <v>375.2</v>
      </c>
      <c r="B10" t="s">
        <v>17</v>
      </c>
      <c r="C10" s="3">
        <v>18789747</v>
      </c>
      <c r="D10" s="3">
        <v>3498711</v>
      </c>
      <c r="E10" s="4">
        <v>2.4E-2</v>
      </c>
      <c r="G10" s="6">
        <f t="shared" si="0"/>
        <v>3949664.9279999998</v>
      </c>
      <c r="H10" s="6">
        <f t="shared" si="1"/>
        <v>3979316.693128767</v>
      </c>
      <c r="J10" s="6">
        <f t="shared" si="2"/>
        <v>480605.69312876696</v>
      </c>
    </row>
    <row r="11" spans="1:12" x14ac:dyDescent="0.25">
      <c r="A11">
        <v>375.21</v>
      </c>
      <c r="B11" t="s">
        <v>18</v>
      </c>
      <c r="C11" s="3">
        <v>0</v>
      </c>
      <c r="D11" s="3">
        <v>0</v>
      </c>
      <c r="E11" s="4">
        <v>2.4E-2</v>
      </c>
      <c r="G11" s="6">
        <f t="shared" si="0"/>
        <v>0</v>
      </c>
      <c r="H11" s="6">
        <f t="shared" si="1"/>
        <v>0</v>
      </c>
      <c r="J11" s="6">
        <f t="shared" si="2"/>
        <v>0</v>
      </c>
    </row>
    <row r="12" spans="1:12" x14ac:dyDescent="0.25">
      <c r="A12">
        <v>376.1</v>
      </c>
      <c r="B12" t="s">
        <v>22</v>
      </c>
      <c r="C12" s="3">
        <v>38871603</v>
      </c>
      <c r="D12" s="3">
        <v>94608121</v>
      </c>
      <c r="E12" s="4">
        <v>0.02</v>
      </c>
      <c r="G12" s="6">
        <f t="shared" si="0"/>
        <v>95385553.060000002</v>
      </c>
      <c r="H12" s="6">
        <f t="shared" si="1"/>
        <v>95436671.880383566</v>
      </c>
      <c r="J12" s="6">
        <f t="shared" si="2"/>
        <v>828550.88038356602</v>
      </c>
    </row>
    <row r="13" spans="1:12" x14ac:dyDescent="0.25">
      <c r="A13">
        <v>376.101</v>
      </c>
      <c r="B13" t="s">
        <v>91</v>
      </c>
      <c r="C13" s="3">
        <v>0</v>
      </c>
      <c r="D13" s="3">
        <v>0</v>
      </c>
      <c r="E13" s="4">
        <v>2.1000000000000001E-2</v>
      </c>
      <c r="G13" s="6">
        <f t="shared" si="0"/>
        <v>0</v>
      </c>
      <c r="H13" s="6">
        <f t="shared" si="1"/>
        <v>0</v>
      </c>
      <c r="J13" s="6">
        <f t="shared" si="2"/>
        <v>0</v>
      </c>
    </row>
    <row r="14" spans="1:12" x14ac:dyDescent="0.25">
      <c r="A14">
        <v>376.2</v>
      </c>
      <c r="B14" t="s">
        <v>23</v>
      </c>
      <c r="C14" s="3">
        <v>36099900</v>
      </c>
      <c r="D14" s="3">
        <v>12156599</v>
      </c>
      <c r="E14" s="4">
        <v>0.1235</v>
      </c>
      <c r="G14" s="6">
        <f t="shared" si="0"/>
        <v>16614936.65</v>
      </c>
      <c r="H14" s="6">
        <f t="shared" si="1"/>
        <v>16908087.618767124</v>
      </c>
      <c r="J14" s="6">
        <f t="shared" si="2"/>
        <v>4751488.6187671237</v>
      </c>
    </row>
    <row r="15" spans="1:12" x14ac:dyDescent="0.25">
      <c r="A15">
        <v>376.3</v>
      </c>
      <c r="B15" t="s">
        <v>24</v>
      </c>
      <c r="C15" s="3">
        <v>1066798181</v>
      </c>
      <c r="D15" s="3">
        <v>145330921</v>
      </c>
      <c r="E15" s="5">
        <v>1.8700000000000001E-2</v>
      </c>
      <c r="G15" s="6">
        <f t="shared" si="0"/>
        <v>165280046.98469999</v>
      </c>
      <c r="H15" s="6">
        <f t="shared" si="1"/>
        <v>166591770.33711863</v>
      </c>
      <c r="J15" s="6">
        <f t="shared" si="2"/>
        <v>21260849.337118626</v>
      </c>
    </row>
    <row r="16" spans="1:12" x14ac:dyDescent="0.25">
      <c r="A16">
        <v>378</v>
      </c>
      <c r="B16" t="s">
        <v>25</v>
      </c>
      <c r="C16" s="3">
        <v>18927480</v>
      </c>
      <c r="D16" s="3">
        <v>8871810</v>
      </c>
      <c r="E16" s="4">
        <v>3.1099999999999999E-2</v>
      </c>
      <c r="G16" s="6">
        <f t="shared" si="0"/>
        <v>9460454.6280000005</v>
      </c>
      <c r="H16" s="6">
        <f t="shared" si="1"/>
        <v>9499160.0281972606</v>
      </c>
      <c r="J16" s="6">
        <f t="shared" si="2"/>
        <v>627350.02819726057</v>
      </c>
    </row>
    <row r="17" spans="1:10" x14ac:dyDescent="0.25">
      <c r="A17">
        <v>379</v>
      </c>
      <c r="B17" t="s">
        <v>26</v>
      </c>
      <c r="C17" s="3">
        <v>6984921</v>
      </c>
      <c r="D17" s="3">
        <v>2906380</v>
      </c>
      <c r="E17" s="4">
        <v>2.6599999999999999E-2</v>
      </c>
      <c r="G17" s="6">
        <f t="shared" si="0"/>
        <v>3092178.8986</v>
      </c>
      <c r="H17" s="6">
        <f t="shared" si="1"/>
        <v>3104395.8124805479</v>
      </c>
      <c r="J17" s="6">
        <f t="shared" si="2"/>
        <v>198015.81248054793</v>
      </c>
    </row>
    <row r="18" spans="1:10" x14ac:dyDescent="0.25">
      <c r="A18">
        <v>380.1</v>
      </c>
      <c r="B18" t="s">
        <v>27</v>
      </c>
      <c r="C18" s="3">
        <v>8913226</v>
      </c>
      <c r="D18" s="3">
        <v>3721826</v>
      </c>
      <c r="E18" s="4">
        <v>4.4999999999999998E-2</v>
      </c>
      <c r="G18" s="6">
        <f t="shared" si="0"/>
        <v>4122921.17</v>
      </c>
      <c r="H18" s="6">
        <f t="shared" si="1"/>
        <v>4149294.551041096</v>
      </c>
      <c r="J18" s="6">
        <f t="shared" si="2"/>
        <v>427468.55104109598</v>
      </c>
    </row>
    <row r="19" spans="1:10" x14ac:dyDescent="0.25">
      <c r="A19">
        <v>380.2</v>
      </c>
      <c r="B19" t="s">
        <v>28</v>
      </c>
      <c r="C19" s="3">
        <v>588732965</v>
      </c>
      <c r="D19" s="3">
        <v>265452832</v>
      </c>
      <c r="E19" s="4">
        <v>3.9600000000000003E-2</v>
      </c>
      <c r="G19" s="6">
        <f t="shared" si="0"/>
        <v>288766657.41399997</v>
      </c>
      <c r="H19" s="6">
        <f t="shared" si="1"/>
        <v>290299621.2768383</v>
      </c>
      <c r="J19" s="6">
        <f t="shared" si="2"/>
        <v>24846789.276838303</v>
      </c>
    </row>
    <row r="20" spans="1:10" x14ac:dyDescent="0.25">
      <c r="A20">
        <v>381</v>
      </c>
      <c r="B20" t="s">
        <v>29</v>
      </c>
      <c r="C20" s="3">
        <v>46168678</v>
      </c>
      <c r="D20" s="3">
        <v>-2446796</v>
      </c>
      <c r="E20" s="4">
        <v>2.7699999999999999E-2</v>
      </c>
      <c r="G20" s="6">
        <f t="shared" si="0"/>
        <v>-1167923.6194</v>
      </c>
      <c r="H20" s="6">
        <f t="shared" si="1"/>
        <v>-1083833.3806756164</v>
      </c>
      <c r="J20" s="6">
        <f t="shared" si="2"/>
        <v>1362962.6193243836</v>
      </c>
    </row>
    <row r="21" spans="1:10" x14ac:dyDescent="0.25">
      <c r="A21">
        <v>381.1</v>
      </c>
      <c r="B21" t="s">
        <v>30</v>
      </c>
      <c r="C21" s="3">
        <v>62272207</v>
      </c>
      <c r="D21" s="3">
        <v>881578</v>
      </c>
      <c r="E21" s="4">
        <v>0.05</v>
      </c>
      <c r="G21" s="6">
        <f t="shared" si="0"/>
        <v>3995188.35</v>
      </c>
      <c r="H21" s="6">
        <f t="shared" si="1"/>
        <v>4199918.8935616435</v>
      </c>
      <c r="J21" s="6">
        <f t="shared" si="2"/>
        <v>3318340.8935616435</v>
      </c>
    </row>
    <row r="22" spans="1:10" x14ac:dyDescent="0.25">
      <c r="A22">
        <v>382</v>
      </c>
      <c r="B22" t="s">
        <v>90</v>
      </c>
      <c r="C22" s="3">
        <v>99721466</v>
      </c>
      <c r="D22" s="3">
        <v>49860731</v>
      </c>
      <c r="E22" s="4">
        <v>2.7699999999999999E-2</v>
      </c>
      <c r="G22" s="6">
        <f t="shared" si="0"/>
        <v>52623015.608199999</v>
      </c>
      <c r="H22" s="6">
        <f t="shared" si="1"/>
        <v>52804645.281067945</v>
      </c>
      <c r="J22" s="6">
        <f t="shared" si="2"/>
        <v>2943914.2810679451</v>
      </c>
    </row>
    <row r="23" spans="1:10" x14ac:dyDescent="0.25">
      <c r="A23">
        <v>382.1</v>
      </c>
      <c r="B23" t="s">
        <v>31</v>
      </c>
      <c r="C23" s="3">
        <v>35709515</v>
      </c>
      <c r="D23" s="3">
        <v>4049636</v>
      </c>
      <c r="E23" s="4">
        <v>0.05</v>
      </c>
      <c r="G23" s="6">
        <f t="shared" si="0"/>
        <v>5835111.75</v>
      </c>
      <c r="H23" s="6">
        <f t="shared" si="1"/>
        <v>5952512.8952054791</v>
      </c>
      <c r="J23" s="6">
        <f t="shared" si="2"/>
        <v>1902876.8952054791</v>
      </c>
    </row>
    <row r="24" spans="1:10" x14ac:dyDescent="0.25">
      <c r="A24">
        <v>383</v>
      </c>
      <c r="B24" t="s">
        <v>32</v>
      </c>
      <c r="C24" s="3">
        <v>21547569</v>
      </c>
      <c r="D24" s="3">
        <v>8764651</v>
      </c>
      <c r="E24" s="4">
        <v>2.1999999999999999E-2</v>
      </c>
      <c r="G24" s="6">
        <f t="shared" si="0"/>
        <v>9238697.5179999992</v>
      </c>
      <c r="H24" s="6">
        <f t="shared" si="1"/>
        <v>9269867.7000054792</v>
      </c>
      <c r="J24" s="6">
        <f t="shared" si="2"/>
        <v>505216.70000547916</v>
      </c>
    </row>
    <row r="25" spans="1:10" x14ac:dyDescent="0.25">
      <c r="A25">
        <v>385</v>
      </c>
      <c r="B25" t="s">
        <v>33</v>
      </c>
      <c r="C25" s="3">
        <v>6249883</v>
      </c>
      <c r="D25" s="3">
        <v>875437</v>
      </c>
      <c r="E25" s="4">
        <v>2.1999999999999999E-2</v>
      </c>
      <c r="G25" s="6">
        <f t="shared" si="0"/>
        <v>1012934.426</v>
      </c>
      <c r="H25" s="6">
        <f t="shared" si="1"/>
        <v>1021975.3526410959</v>
      </c>
      <c r="J25" s="6">
        <f t="shared" si="2"/>
        <v>146538.35264109587</v>
      </c>
    </row>
    <row r="26" spans="1:10" x14ac:dyDescent="0.25">
      <c r="A26">
        <v>387</v>
      </c>
      <c r="B26" t="s">
        <v>35</v>
      </c>
      <c r="C26" s="3">
        <v>0</v>
      </c>
      <c r="D26" s="3">
        <v>0</v>
      </c>
      <c r="E26" s="4"/>
      <c r="G26" s="6">
        <f t="shared" si="0"/>
        <v>0</v>
      </c>
      <c r="H26" s="6">
        <f t="shared" si="1"/>
        <v>0</v>
      </c>
      <c r="J26" s="6">
        <f t="shared" si="2"/>
        <v>0</v>
      </c>
    </row>
    <row r="27" spans="1:10" x14ac:dyDescent="0.25">
      <c r="B27" s="2" t="s">
        <v>10</v>
      </c>
      <c r="C27" s="3"/>
      <c r="D27" s="3"/>
      <c r="E27" s="4"/>
      <c r="G27" s="6"/>
      <c r="H27" s="6"/>
      <c r="J27" s="6">
        <f t="shared" si="2"/>
        <v>0</v>
      </c>
    </row>
    <row r="28" spans="1:10" x14ac:dyDescent="0.25">
      <c r="A28">
        <v>367</v>
      </c>
      <c r="B28" t="s">
        <v>60</v>
      </c>
      <c r="C28" s="3">
        <v>0</v>
      </c>
      <c r="D28" s="3">
        <v>0</v>
      </c>
      <c r="E28" s="4">
        <v>2.1000000000000001E-2</v>
      </c>
      <c r="G28" s="6">
        <f t="shared" si="0"/>
        <v>0</v>
      </c>
      <c r="H28" s="6">
        <f t="shared" si="1"/>
        <v>0</v>
      </c>
      <c r="J28" s="6">
        <f t="shared" si="2"/>
        <v>0</v>
      </c>
    </row>
    <row r="29" spans="1:10" x14ac:dyDescent="0.25">
      <c r="B29" s="2" t="s">
        <v>11</v>
      </c>
      <c r="C29" s="3"/>
      <c r="D29" s="3"/>
      <c r="E29" s="4"/>
      <c r="G29" s="6"/>
      <c r="H29" s="6"/>
      <c r="J29" s="6">
        <f t="shared" si="2"/>
        <v>0</v>
      </c>
    </row>
    <row r="30" spans="1:10" x14ac:dyDescent="0.25">
      <c r="A30">
        <v>389</v>
      </c>
      <c r="B30" t="s">
        <v>62</v>
      </c>
      <c r="C30" s="3">
        <v>1058065</v>
      </c>
      <c r="D30" s="3">
        <v>0</v>
      </c>
      <c r="E30" s="4">
        <v>0</v>
      </c>
      <c r="G30" s="6">
        <f t="shared" si="0"/>
        <v>0</v>
      </c>
      <c r="H30" s="6">
        <f t="shared" si="1"/>
        <v>0</v>
      </c>
      <c r="J30" s="6">
        <f t="shared" si="2"/>
        <v>0</v>
      </c>
    </row>
    <row r="31" spans="1:10" x14ac:dyDescent="0.25">
      <c r="A31">
        <v>390.1</v>
      </c>
      <c r="B31" t="s">
        <v>63</v>
      </c>
      <c r="C31" s="3">
        <v>0</v>
      </c>
      <c r="D31" s="3">
        <v>0</v>
      </c>
      <c r="E31" s="4">
        <v>2.7300000000000001E-2</v>
      </c>
      <c r="G31" s="6">
        <f t="shared" si="0"/>
        <v>0</v>
      </c>
      <c r="H31" s="6">
        <f t="shared" si="1"/>
        <v>0</v>
      </c>
      <c r="J31" s="6">
        <f t="shared" si="2"/>
        <v>0</v>
      </c>
    </row>
    <row r="32" spans="1:10" x14ac:dyDescent="0.25">
      <c r="A32">
        <v>390.7</v>
      </c>
      <c r="B32" t="s">
        <v>68</v>
      </c>
      <c r="C32" s="3">
        <v>774476</v>
      </c>
      <c r="D32" s="3">
        <v>312411</v>
      </c>
      <c r="E32" s="4">
        <v>2.7300000000000001E-2</v>
      </c>
      <c r="G32" s="6">
        <f t="shared" si="0"/>
        <v>333554.1948</v>
      </c>
      <c r="H32" s="6">
        <f t="shared" si="1"/>
        <v>334944.43226630136</v>
      </c>
      <c r="J32" s="6">
        <f t="shared" si="2"/>
        <v>22533.432266301359</v>
      </c>
    </row>
    <row r="33" spans="1:10" x14ac:dyDescent="0.25">
      <c r="A33">
        <v>391</v>
      </c>
      <c r="B33" t="s">
        <v>71</v>
      </c>
      <c r="C33" s="3">
        <v>2933654</v>
      </c>
      <c r="D33" s="3">
        <v>1442155</v>
      </c>
      <c r="E33" s="4">
        <v>0.05</v>
      </c>
      <c r="G33" s="6">
        <f t="shared" si="0"/>
        <v>1588837.7</v>
      </c>
      <c r="H33" s="6">
        <f t="shared" si="1"/>
        <v>1598482.5898630137</v>
      </c>
      <c r="J33" s="6">
        <f t="shared" si="2"/>
        <v>156327.58986301371</v>
      </c>
    </row>
    <row r="34" spans="1:10" x14ac:dyDescent="0.25">
      <c r="A34">
        <v>391.1</v>
      </c>
      <c r="B34" t="s">
        <v>72</v>
      </c>
      <c r="C34" s="3">
        <v>2942548</v>
      </c>
      <c r="D34" s="3">
        <v>-467226</v>
      </c>
      <c r="E34" s="4">
        <v>0.2</v>
      </c>
      <c r="G34" s="6">
        <f t="shared" si="0"/>
        <v>121283.59999999998</v>
      </c>
      <c r="H34" s="6">
        <f t="shared" si="1"/>
        <v>159980.12164383559</v>
      </c>
      <c r="J34" s="6">
        <f t="shared" si="2"/>
        <v>627206.12164383556</v>
      </c>
    </row>
    <row r="35" spans="1:10" x14ac:dyDescent="0.25">
      <c r="A35">
        <v>391.2</v>
      </c>
      <c r="B35" t="s">
        <v>73</v>
      </c>
      <c r="C35" s="3">
        <v>108028</v>
      </c>
      <c r="D35" s="3">
        <v>44929</v>
      </c>
      <c r="E35" s="4">
        <v>6.6699999999999995E-2</v>
      </c>
      <c r="G35" s="6">
        <f t="shared" si="0"/>
        <v>52134.467600000004</v>
      </c>
      <c r="H35" s="6">
        <f t="shared" si="1"/>
        <v>52608.251770958908</v>
      </c>
      <c r="J35" s="6">
        <f t="shared" si="2"/>
        <v>7679.2517709589083</v>
      </c>
    </row>
    <row r="36" spans="1:10" x14ac:dyDescent="0.25">
      <c r="A36">
        <v>391.3</v>
      </c>
      <c r="B36" t="s">
        <v>74</v>
      </c>
      <c r="C36" s="3">
        <v>1094853</v>
      </c>
      <c r="D36" s="3">
        <v>713605</v>
      </c>
      <c r="E36" s="4">
        <v>0.2</v>
      </c>
      <c r="G36" s="6">
        <f t="shared" si="0"/>
        <v>932575.6</v>
      </c>
      <c r="H36" s="6">
        <f t="shared" si="1"/>
        <v>946973.66684931505</v>
      </c>
      <c r="J36" s="6">
        <f t="shared" si="2"/>
        <v>233368.66684931505</v>
      </c>
    </row>
    <row r="37" spans="1:10" x14ac:dyDescent="0.25">
      <c r="A37">
        <v>391.4</v>
      </c>
      <c r="B37" t="s">
        <v>76</v>
      </c>
      <c r="C37" s="3">
        <v>104353</v>
      </c>
      <c r="D37" s="3">
        <v>55730</v>
      </c>
      <c r="E37" s="4">
        <v>0.1</v>
      </c>
      <c r="G37" s="6">
        <f t="shared" si="0"/>
        <v>66165.3</v>
      </c>
      <c r="H37" s="6">
        <f t="shared" si="1"/>
        <v>66851.456712328771</v>
      </c>
      <c r="J37" s="6">
        <f t="shared" si="2"/>
        <v>11121.456712328771</v>
      </c>
    </row>
    <row r="38" spans="1:10" x14ac:dyDescent="0.25">
      <c r="A38">
        <v>391.95</v>
      </c>
      <c r="B38" t="s">
        <v>78</v>
      </c>
      <c r="C38" s="3">
        <v>103962797</v>
      </c>
      <c r="D38" s="3">
        <v>59482490</v>
      </c>
      <c r="E38" s="4">
        <v>7.0000000000000007E-2</v>
      </c>
      <c r="G38" s="6">
        <f t="shared" si="0"/>
        <v>66759885.789999999</v>
      </c>
      <c r="H38" s="6">
        <f t="shared" si="1"/>
        <v>67238399.48578082</v>
      </c>
      <c r="J38" s="6">
        <f t="shared" si="2"/>
        <v>7755909.4857808203</v>
      </c>
    </row>
    <row r="39" spans="1:10" x14ac:dyDescent="0.25">
      <c r="A39">
        <v>391.96</v>
      </c>
      <c r="B39" t="s">
        <v>66</v>
      </c>
      <c r="C39" s="3">
        <v>1466328</v>
      </c>
      <c r="D39" s="3">
        <v>59617</v>
      </c>
      <c r="E39" s="4">
        <v>7.0000000000000007E-2</v>
      </c>
      <c r="G39" s="6">
        <f t="shared" si="0"/>
        <v>162259.96000000002</v>
      </c>
      <c r="H39" s="6">
        <f t="shared" si="1"/>
        <v>169009.08613698633</v>
      </c>
      <c r="J39" s="6">
        <f t="shared" si="2"/>
        <v>109392.08613698633</v>
      </c>
    </row>
    <row r="40" spans="1:10" x14ac:dyDescent="0.25">
      <c r="A40">
        <v>392.1</v>
      </c>
      <c r="B40" t="s">
        <v>79</v>
      </c>
      <c r="C40" s="3">
        <v>3248559</v>
      </c>
      <c r="D40" s="3">
        <v>2413788</v>
      </c>
      <c r="E40" s="4">
        <v>0.1</v>
      </c>
      <c r="G40" s="6">
        <f t="shared" si="0"/>
        <v>2738643.9</v>
      </c>
      <c r="H40" s="6">
        <f t="shared" si="1"/>
        <v>2760004.2879452053</v>
      </c>
      <c r="J40" s="6">
        <f t="shared" si="2"/>
        <v>346216.28794520535</v>
      </c>
    </row>
    <row r="41" spans="1:10" x14ac:dyDescent="0.25">
      <c r="A41">
        <v>392.2</v>
      </c>
      <c r="B41" t="s">
        <v>80</v>
      </c>
      <c r="C41" s="3">
        <v>32954961</v>
      </c>
      <c r="D41" s="3">
        <v>13606347</v>
      </c>
      <c r="E41" s="4">
        <v>7.6899999999999996E-2</v>
      </c>
      <c r="G41" s="6">
        <f t="shared" si="0"/>
        <v>16140583.5009</v>
      </c>
      <c r="H41" s="6">
        <f t="shared" si="1"/>
        <v>16307218.229726302</v>
      </c>
      <c r="J41" s="6">
        <f t="shared" si="2"/>
        <v>2700871.2297263015</v>
      </c>
    </row>
    <row r="42" spans="1:10" x14ac:dyDescent="0.25">
      <c r="A42">
        <v>393</v>
      </c>
      <c r="B42" t="s">
        <v>81</v>
      </c>
      <c r="C42" s="3">
        <v>630185</v>
      </c>
      <c r="D42" s="3">
        <v>348397</v>
      </c>
      <c r="E42" s="4">
        <v>3.3300000000000003E-2</v>
      </c>
      <c r="G42" s="6">
        <f t="shared" si="0"/>
        <v>369382.1605</v>
      </c>
      <c r="H42" s="6">
        <f t="shared" si="1"/>
        <v>370762.00666986301</v>
      </c>
      <c r="J42" s="6">
        <f t="shared" si="2"/>
        <v>22365.006669863011</v>
      </c>
    </row>
    <row r="43" spans="1:10" x14ac:dyDescent="0.25">
      <c r="A43">
        <v>394</v>
      </c>
      <c r="B43" t="s">
        <v>82</v>
      </c>
      <c r="C43" s="3">
        <v>15474565</v>
      </c>
      <c r="D43" s="3">
        <v>6200180</v>
      </c>
      <c r="E43" s="4">
        <v>0.04</v>
      </c>
      <c r="G43" s="6">
        <f t="shared" si="0"/>
        <v>6819162.5999999996</v>
      </c>
      <c r="H43" s="6">
        <f t="shared" si="1"/>
        <v>6859862.8257534243</v>
      </c>
      <c r="J43" s="6">
        <f t="shared" si="2"/>
        <v>659682.82575342432</v>
      </c>
    </row>
    <row r="44" spans="1:10" x14ac:dyDescent="0.25">
      <c r="A44">
        <v>395</v>
      </c>
      <c r="B44" t="s">
        <v>84</v>
      </c>
      <c r="C44" s="3">
        <v>0</v>
      </c>
      <c r="D44" s="3">
        <v>0</v>
      </c>
      <c r="E44" s="4">
        <v>0.05</v>
      </c>
      <c r="G44" s="6">
        <f t="shared" si="0"/>
        <v>0</v>
      </c>
      <c r="H44" s="6">
        <f t="shared" si="1"/>
        <v>0</v>
      </c>
      <c r="J44" s="6">
        <f t="shared" si="2"/>
        <v>0</v>
      </c>
    </row>
    <row r="45" spans="1:10" x14ac:dyDescent="0.25">
      <c r="A45">
        <v>396</v>
      </c>
      <c r="B45" t="s">
        <v>85</v>
      </c>
      <c r="C45" s="3">
        <v>17782174</v>
      </c>
      <c r="D45" s="3">
        <v>5508259</v>
      </c>
      <c r="E45" s="4">
        <v>6.0699999999999997E-2</v>
      </c>
      <c r="G45" s="6">
        <f t="shared" si="0"/>
        <v>6587636.9617999997</v>
      </c>
      <c r="H45" s="6">
        <f t="shared" si="1"/>
        <v>6658609.7592882188</v>
      </c>
      <c r="J45" s="6">
        <f t="shared" si="2"/>
        <v>1150350.7592882188</v>
      </c>
    </row>
    <row r="46" spans="1:10" x14ac:dyDescent="0.25">
      <c r="A46">
        <v>397</v>
      </c>
      <c r="B46" t="s">
        <v>87</v>
      </c>
      <c r="C46" s="3">
        <v>627431</v>
      </c>
      <c r="D46" s="3">
        <v>2379210</v>
      </c>
      <c r="E46" s="4">
        <v>6.6699999999999995E-2</v>
      </c>
      <c r="G46" s="6">
        <f t="shared" si="0"/>
        <v>2421059.6477000001</v>
      </c>
      <c r="H46" s="6">
        <f t="shared" si="1"/>
        <v>2423811.4053569864</v>
      </c>
      <c r="J46" s="6">
        <f t="shared" si="2"/>
        <v>44601.405356986448</v>
      </c>
    </row>
    <row r="47" spans="1:10" x14ac:dyDescent="0.25">
      <c r="A47">
        <v>397.1</v>
      </c>
      <c r="B47" t="s">
        <v>88</v>
      </c>
      <c r="C47" s="3">
        <v>35826281</v>
      </c>
      <c r="D47" s="3">
        <v>11271870</v>
      </c>
      <c r="E47" s="4">
        <v>6.6699999999999995E-2</v>
      </c>
      <c r="G47" s="6">
        <f t="shared" si="0"/>
        <v>13661482.9427</v>
      </c>
      <c r="H47" s="6">
        <f t="shared" si="1"/>
        <v>13818608.177288493</v>
      </c>
      <c r="J47" s="6">
        <f t="shared" si="2"/>
        <v>2546738.1772884931</v>
      </c>
    </row>
    <row r="48" spans="1:10" x14ac:dyDescent="0.25">
      <c r="A48">
        <v>398</v>
      </c>
      <c r="B48" t="s">
        <v>89</v>
      </c>
      <c r="C48" s="3">
        <v>2101345</v>
      </c>
      <c r="D48" s="3">
        <v>1035100</v>
      </c>
      <c r="E48" s="4">
        <v>0.05</v>
      </c>
      <c r="G48" s="6">
        <f t="shared" si="0"/>
        <v>1140167.25</v>
      </c>
      <c r="H48" s="6">
        <f t="shared" si="1"/>
        <v>1147075.7815068492</v>
      </c>
      <c r="J48" s="6">
        <f t="shared" si="2"/>
        <v>111975.78150684922</v>
      </c>
    </row>
    <row r="50" spans="3:10" x14ac:dyDescent="0.25">
      <c r="C50" s="6">
        <f t="shared" ref="C50:H50" si="3">SUM(C4:C48)</f>
        <v>2283907907</v>
      </c>
      <c r="D50" s="6">
        <f t="shared" si="3"/>
        <v>704377105</v>
      </c>
      <c r="E50" s="6"/>
      <c r="F50" s="6"/>
      <c r="G50" s="6">
        <f t="shared" si="3"/>
        <v>779599214.9483</v>
      </c>
      <c r="H50" s="6">
        <f t="shared" si="3"/>
        <v>784545326.28736639</v>
      </c>
      <c r="I50" s="6"/>
      <c r="J50" s="6">
        <f>SUM(J4:J48)</f>
        <v>80168221.287366241</v>
      </c>
    </row>
  </sheetData>
  <pageMargins left="0.7" right="0.7" top="0.75" bottom="0.75" header="0.3" footer="0.3"/>
  <pageSetup orientation="portrait" verticalDpi="597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Spire MO East</vt:lpstr>
      <vt:lpstr>Spire MO West</vt:lpstr>
    </vt:vector>
  </TitlesOfParts>
  <Company>State of Missouri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Robinett, John</dc:creator>
  <cp:lastModifiedBy>Hildebrand, Tiffany</cp:lastModifiedBy>
  <dcterms:created xsi:type="dcterms:W3CDTF">2025-05-21T16:39:31Z</dcterms:created>
  <dcterms:modified xsi:type="dcterms:W3CDTF">2025-05-28T20:17:32Z</dcterms:modified>
</cp:coreProperties>
</file>