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2"/>
  <workbookPr filterPrivacy="1" defaultThemeVersion="166925"/>
  <xr:revisionPtr revIDLastSave="4189" documentId="8_{29D624D5-8A78-45BE-BAD4-A81616E3583D}" xr6:coauthVersionLast="47" xr6:coauthVersionMax="47" xr10:uidLastSave="{8E24977B-1504-4F99-87AB-738D093FF032}"/>
  <bookViews>
    <workbookView xWindow="1900" yWindow="1900" windowWidth="14400" windowHeight="8170" xr2:uid="{001464DF-CF1B-4AA6-98B1-0A3D8A34C765}"/>
  </bookViews>
  <sheets>
    <sheet name="Low Income Programs List" sheetId="1" r:id="rId1"/>
  </sheets>
  <definedNames>
    <definedName name="_xlnm.Print_Titles" localSheetId="0">'Low Income Programs List'!$2:$2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Y13" i="1" l="1"/>
  <c r="CA19" i="1"/>
  <c r="BZ19" i="1"/>
  <c r="BY19" i="1"/>
  <c r="CA18" i="1"/>
  <c r="BY18" i="1"/>
  <c r="CA17" i="1"/>
  <c r="CA14" i="1"/>
  <c r="BZ14" i="1"/>
  <c r="CA13" i="1"/>
  <c r="BZ13" i="1"/>
  <c r="AI16" i="1"/>
  <c r="AO16" i="1"/>
  <c r="AI18" i="1"/>
  <c r="AO18" i="1"/>
  <c r="AO19" i="1"/>
  <c r="K19" i="1"/>
  <c r="M21" i="1"/>
  <c r="AQ13" i="1"/>
  <c r="AP13" i="1"/>
  <c r="AO13" i="1"/>
  <c r="M14" i="1"/>
  <c r="L14" i="1"/>
  <c r="M13" i="1"/>
  <c r="L13" i="1"/>
  <c r="K13" i="1"/>
  <c r="M19" i="1"/>
  <c r="L19" i="1"/>
  <c r="M16" i="1"/>
  <c r="L16" i="1"/>
  <c r="K16" i="1"/>
  <c r="M17" i="1"/>
  <c r="L17" i="1"/>
  <c r="K17" i="1"/>
  <c r="M18" i="1"/>
  <c r="L18" i="1"/>
  <c r="AQ19" i="1"/>
  <c r="AP19" i="1"/>
  <c r="Z18" i="1"/>
  <c r="K1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tc={6436E192-66CA-4F8A-A703-9CA4045F0615}</author>
    <author>tc={297ACEDC-7AAE-480B-8736-66B652498DDC}</author>
    <author>tc={DF385597-AD70-4C4A-BCD9-145FC96E1B67}</author>
    <author>tc={9E58871A-5E59-40AC-A12E-AA07D2E8F5A4}</author>
  </authors>
  <commentList>
    <comment ref="BP18" authorId="0" shapeId="0" xr:uid="{6436E192-66CA-4F8A-A703-9CA4045F0615}">
      <text>
        <t>[Threaded comment]
Your version of Excel allows you to read this threaded comment; however, any edits to it will get removed if the file is opened in a newer version of Excel. Learn more: https://go.microsoft.com/fwlink/?linkid=870924
Comment:
    18 properties</t>
      </text>
    </comment>
    <comment ref="BQ18" authorId="1" shapeId="0" xr:uid="{297ACEDC-7AAE-480B-8736-66B652498DDC}">
      <text>
        <t>[Threaded comment]
Your version of Excel allows you to read this threaded comment; however, any edits to it will get removed if the file is opened in a newer version of Excel. Learn more: https://go.microsoft.com/fwlink/?linkid=870924
Comment:
    20 properties</t>
      </text>
    </comment>
    <comment ref="BR18" authorId="2" shapeId="0" xr:uid="{DF385597-AD70-4C4A-BCD9-145FC96E1B67}">
      <text>
        <t>[Threaded comment]
Your version of Excel allows you to read this threaded comment; however, any edits to it will get removed if the file is opened in a newer version of Excel. Learn more: https://go.microsoft.com/fwlink/?linkid=870924
Comment:
    30 properties</t>
      </text>
    </comment>
    <comment ref="AO19" authorId="3" shapeId="0" xr:uid="{9E58871A-5E59-40AC-A12E-AA07D2E8F5A4}">
      <text>
        <t>[Threaded comment]
Your version of Excel allows you to read this threaded comment; however, any edits to it will get removed if the file is opened in a newer version of Excel. Learn more: https://go.microsoft.com/fwlink/?linkid=870924
Comment:
    up to 30% of Total Budget</t>
      </text>
    </comment>
  </commentList>
</comments>
</file>

<file path=xl/sharedStrings.xml><?xml version="1.0" encoding="utf-8"?>
<sst xmlns="http://schemas.openxmlformats.org/spreadsheetml/2006/main" count="1963" uniqueCount="379">
  <si>
    <r>
      <t>Low Income Programs List - 2025</t>
    </r>
    <r>
      <rPr>
        <sz val="18"/>
        <color theme="1"/>
        <rFont val="Arial"/>
        <family val="2"/>
      </rPr>
      <t xml:space="preserve"> - Please include information on all active programs</t>
    </r>
  </si>
  <si>
    <t>Utility Name</t>
  </si>
  <si>
    <t>Utility Service Type (electric, water, sewer, Gas)</t>
  </si>
  <si>
    <t>Program Name</t>
  </si>
  <si>
    <t>Brief Program Description</t>
  </si>
  <si>
    <t>Eligibility Criteria (age, income, circumstance)</t>
  </si>
  <si>
    <t>Method of Eligibility Determination (self-attestation, company verification, 3rd party verification)</t>
  </si>
  <si>
    <t>Creation Method (Source of Authorization - settlement agreement/commission order, tariff, company initiative)</t>
  </si>
  <si>
    <t>Initial Date Enacted</t>
  </si>
  <si>
    <t>Renewal Date or Most Recent Rate Case Authorization</t>
  </si>
  <si>
    <t>Tariff Reference</t>
  </si>
  <si>
    <t>Funding Sources ($)</t>
  </si>
  <si>
    <t>Annual Program Budget</t>
  </si>
  <si>
    <t>Annual Program Actual Spend</t>
  </si>
  <si>
    <t>Administrative Cost/Overhead Budget</t>
  </si>
  <si>
    <t>Administrative Cost/Overhead Actual Spend</t>
  </si>
  <si>
    <t>Assistance Dollars Awarded</t>
  </si>
  <si>
    <t>Amount of Direct Payment  Assistance Provided to</t>
  </si>
  <si>
    <t>Per Customer Assistance Limits</t>
  </si>
  <si>
    <t>Estimated Total Customers Eligible*</t>
  </si>
  <si>
    <t>Total Customers Served</t>
  </si>
  <si>
    <t>Number of Program Participants that Successfully Completed the Program</t>
  </si>
  <si>
    <t>Average Duration of Customer Participation in the Program</t>
  </si>
  <si>
    <t xml:space="preserve">Number of Program Participants that were Disconnected </t>
  </si>
  <si>
    <t xml:space="preserve">Program Evaluation Requirements and  Frequency of Evaluation </t>
  </si>
  <si>
    <t>Evaluation Metrics/ Evaluation Methodology of Program Evaluation</t>
  </si>
  <si>
    <t>Date of Last Program Evaluation</t>
  </si>
  <si>
    <t>Program and Application Website Link</t>
  </si>
  <si>
    <t>Ratepayer</t>
  </si>
  <si>
    <t>Shareholder</t>
  </si>
  <si>
    <t>Donations</t>
  </si>
  <si>
    <t>Grants</t>
  </si>
  <si>
    <t>Total</t>
  </si>
  <si>
    <t>Itemized</t>
  </si>
  <si>
    <t>Internal</t>
  </si>
  <si>
    <t>3rd Party</t>
  </si>
  <si>
    <t>Per customer average</t>
  </si>
  <si>
    <t>Customer</t>
  </si>
  <si>
    <t>Utility</t>
  </si>
  <si>
    <t>Per Application, if Applicable</t>
  </si>
  <si>
    <t>Evergy</t>
  </si>
  <si>
    <t>Electric</t>
  </si>
  <si>
    <t>Economic Relief Pilot Program</t>
  </si>
  <si>
    <t>The Economic Relief Pilot Program (ERPP) is designed to help customer manage their bills and stay current through monthly credits. The program helps income eligible customers avoid crisis situations.</t>
  </si>
  <si>
    <t xml:space="preserve">Be an active Evergy residential MO customer with an account in good standing. Have a household income that is at or below 200% of the FPL. Cannot be disconnected for non-payment at the time of application. If a customer is disconnected for non-payment while enrolled, CCB will automatically end the program. Cannot have a write off (even if it is past the statute of limitations). Cannot have a history of tampering, diversion, or fraud. </t>
  </si>
  <si>
    <t>Third-party verification</t>
  </si>
  <si>
    <t>settlement agreement/commission order</t>
  </si>
  <si>
    <t>ER-2018-0285 (Tracking No. YE-2017-0235)
June 8, 2017</t>
  </si>
  <si>
    <r>
      <rPr>
        <sz val="12"/>
        <color rgb="FFFF0000"/>
        <rFont val="Arial"/>
      </rPr>
      <t xml:space="preserve"> </t>
    </r>
    <r>
      <rPr>
        <sz val="12"/>
        <color rgb="FF000000"/>
        <rFont val="Arial"/>
      </rPr>
      <t>Metro:  P.S.C. MO. No. 7, Second Revised Sheet No. 43Z. effective 6/8/2017</t>
    </r>
  </si>
  <si>
    <t>MO West - $394,009.50 MO Metro - $630,000</t>
  </si>
  <si>
    <t>MO West - $394,009.50    MO Metro - $630,000</t>
  </si>
  <si>
    <t>N/A</t>
  </si>
  <si>
    <t>MO Metro - $1,260,000                  MO West - $788,019</t>
  </si>
  <si>
    <t>MO Metro - $1,267,144  MO West - $1,023,606</t>
  </si>
  <si>
    <t>MO Metro - $1,303,029   MO West - $736,241</t>
  </si>
  <si>
    <t>MO Metro - $1,109,193   MO West - $329,830</t>
  </si>
  <si>
    <t>see footnote</t>
  </si>
  <si>
    <t>TSA fees -$7.50 per application</t>
  </si>
  <si>
    <t>$2,290,750 applied directly to customers Evergy account</t>
  </si>
  <si>
    <t>$2,039,270 applied directly to customers Evergy account</t>
  </si>
  <si>
    <t>$1,439,023 applied directly to customers Evergy account</t>
  </si>
  <si>
    <t>Up to $65 a month applied to bill for 12 months.</t>
  </si>
  <si>
    <t>An estimated 136,260 Evergy customers could be eligible based on the federal poverty level and other qualifications based on the program.</t>
  </si>
  <si>
    <t>Estimated 3872 customers. This does not include those removed due to moving or rolling off the program</t>
  </si>
  <si>
    <t>Estimated 2193 customers. This does not include those removed due to moving or rolling off the program</t>
  </si>
  <si>
    <t>Estimated 2781 customers. This does not include those removed due to moving  or rolling off the program</t>
  </si>
  <si>
    <t>Customer is enrolled for 12 months and not removed unless service is stopped for non-payment or moving/transferring service. 44% of participants are repeat applicants.</t>
  </si>
  <si>
    <t>Customer is enrolled for 12 months and not removed unless service is stopped for non-payment or moving/transferring service. 45% of participants are repeat applicants.</t>
  </si>
  <si>
    <t>Customer is enrolled for 12 months and not removed unless service is stopped for non-payment or moving/transferring service. 60% of participants are repeat applicants.</t>
  </si>
  <si>
    <t xml:space="preserve">0.11% customers were disconnected while enrolled </t>
  </si>
  <si>
    <t xml:space="preserve">0.12%  customers were disconnected while enrolled </t>
  </si>
  <si>
    <t>0.17% customers were disconnected while enrolled</t>
  </si>
  <si>
    <t>ERPP was evaluated by True North Market Insights, an independent market research firm in 2012. This has been the only evaluation of the program</t>
  </si>
  <si>
    <t>The evaluation was conducted in two phases. The first phase was a 15 minute telephone interview with Salvation Army employees. The second phase was a short 11-question postcard mailed to 10% of the customers currently enrolled in the program</t>
  </si>
  <si>
    <t>Critical Medical Needs</t>
  </si>
  <si>
    <t xml:space="preserve">This program supports medically vulnerable residents through a community-based information resource network that coordinates services. Resources provided include a 30-day disconnect prevention and  connection to State/Federal Assistance programs (LIHEAP). If State/Federal Assistance programs are not an option, bill payment is provided with program funds. The program leverages other utility assistance funds, connects customer to other energy assistance programs like weatherization and links customers to other needed social services via 211. </t>
  </si>
  <si>
    <t xml:space="preserve">Customer must have a medical or cognitive issue verified by a physician. There are no income requirements for this program. </t>
  </si>
  <si>
    <t>Third-party verification, United Way of GKC and medical referral required</t>
  </si>
  <si>
    <t>settlement agreement/commission order, ER-2022-0129</t>
  </si>
  <si>
    <t>Metro: P.S.C. MO. No.2, Original Sheet Nos. 2.35-2.36 Effective 11/15/23; West:  P.S.C. MO. No.1, Original Sheet Nos. R-62.26-62.27 Effective 11/15/23</t>
  </si>
  <si>
    <t>Program started Aug 2024</t>
  </si>
  <si>
    <t>MO West - $150,000     MO Metro - $150,000</t>
  </si>
  <si>
    <t>MO West - $150,000        MO Metro - $150,000</t>
  </si>
  <si>
    <t>MO Metro - $300,000 MO West - $300,000</t>
  </si>
  <si>
    <t>MO Metro - $71,188.18        MO West - $47,555.89</t>
  </si>
  <si>
    <t>10% admin fee to United Way of GKC</t>
  </si>
  <si>
    <t>$500,000 (total amount to United Way)</t>
  </si>
  <si>
    <t>$118,744 was applied to the customers Evergy account</t>
  </si>
  <si>
    <t xml:space="preserve">Utility assistance funds are available on a case-by-case basis. </t>
  </si>
  <si>
    <t>157 customers received a Critical Medical Needs pledge</t>
  </si>
  <si>
    <t>Typically this is a once a year program but repeat customers are looked at on a case by case basis</t>
  </si>
  <si>
    <t>18 customers were restored and 87 customers had their disconnect stopped as a result of the program</t>
  </si>
  <si>
    <t>Utilities have engaged Apprise to conduct an evaluation of the program. Frequency is undetermined at this time.</t>
  </si>
  <si>
    <t>% referred to the program; % enrolled in program; Amount of assistance; Time needed to stabilize customer; utility bill maintenance; other forms of assistance provided</t>
  </si>
  <si>
    <t>In progress</t>
  </si>
  <si>
    <t>Critical Medical Needs Form - United Way of Greater Kansas City</t>
  </si>
  <si>
    <t>Rehousing</t>
  </si>
  <si>
    <t xml:space="preserve">This program will help electric customers obtain stable housing by providing additional resources for arrearage payments to those meeting the eligibility requirements. </t>
  </si>
  <si>
    <t xml:space="preserve">Customer must meet the Housing Authority income requirements. Must have an arrearage with Evergy that is a barrier to new service and prohibiting housing. Must be ready to establish new service once Evergy debt is paid. </t>
  </si>
  <si>
    <t>Third-party verification by Housing Authority of Greater Kansas City and Hope House Domestic Violence Shelter</t>
  </si>
  <si>
    <t>Metro: P.S.C. MO. No.2, Original Sheet Nos. 2.37-2.38 Effective 11/15/23; West:  P.S.C. MO. No. 1, Original Sheet Nos. R-62.28-62.29</t>
  </si>
  <si>
    <t>Program started June 2024</t>
  </si>
  <si>
    <t>MO West - $125,000     MO Metro - $125,000</t>
  </si>
  <si>
    <t>MO West - $125,000         MO Metro - $125,000</t>
  </si>
  <si>
    <t>MO Metro -$250,000 MO West - $250,000</t>
  </si>
  <si>
    <t>MO Metro - $4,000          MO West - $0</t>
  </si>
  <si>
    <t>15% admin fee to Housing Authority of KC</t>
  </si>
  <si>
    <t>$448,842 (total amount to HAKC)</t>
  </si>
  <si>
    <t>$4,000 was applied to Evergy accounts</t>
  </si>
  <si>
    <t>Up to $1,000 toward arrearage on account</t>
  </si>
  <si>
    <t>4 customers received Rehousing program funds and were able to start new service</t>
  </si>
  <si>
    <t>Rehousing program funds are a onetime only resource to help customers secure housing</t>
  </si>
  <si>
    <t>The Rehousing program assists customers who are not currently housed.</t>
  </si>
  <si>
    <t>This program has not been evaluated</t>
  </si>
  <si>
    <t xml:space="preserve">There is no external application link since this is a referral program  through the Housing Authority of Kansas City and Hope House. </t>
  </si>
  <si>
    <t>Cold Weather Registered</t>
  </si>
  <si>
    <t xml:space="preserve">Qualifying customers may register themselves as elderly and disabled, or elderly, low income and disabled. Registered customers receive extra notice before service is disconnected and may also receive a lower cold weather monthly installment. </t>
  </si>
  <si>
    <t xml:space="preserve">Be at least 65 years old.  Are disabled and rely on electricity for health or life support. Have a formal award letter of disability benefits issued from the federal government. </t>
  </si>
  <si>
    <t>Self-attestation</t>
  </si>
  <si>
    <t>Tariff</t>
  </si>
  <si>
    <t>20 CSR 4240-13.055(D)</t>
  </si>
  <si>
    <t>special cold weather pay arrangement</t>
  </si>
  <si>
    <t>Not tracked</t>
  </si>
  <si>
    <t>Tracking will take place in 2025</t>
  </si>
  <si>
    <t xml:space="preserve">Bill insert and link on evergy.com </t>
  </si>
  <si>
    <t>21 Day Medical Extension</t>
  </si>
  <si>
    <t xml:space="preserve">Evergy will postpone disconnecting service for 21 days if losing service will aggravate an existing medical condition of the customer or permanent resident of the home. </t>
  </si>
  <si>
    <t xml:space="preserve">Any person in the household who alleges a medical emergency. Evergy can request reasonable evidence of the necessity. </t>
  </si>
  <si>
    <t>20 CSR 4240-13.050 Discontinuance of Service</t>
  </si>
  <si>
    <t xml:space="preserve">N/A  </t>
  </si>
  <si>
    <t>21 Day disconnect hold</t>
  </si>
  <si>
    <t>Low Income Solar Subscription Pilot Program</t>
  </si>
  <si>
    <t xml:space="preserve">1 MW of a 10 MW solar array is carved out for income eligible customers; array is in low-income area.  Provides a limited number of low-income residential Customers the opportunity to voluntarily subscribe to the generation output of a solar resource and receive electricity from solar resources.
Cost to participate will never be above retail rates/customer can select up to 50% of usage. 
The Solar Block Subscription Charge for energy sold through this Program is $0.1244 per kWh; made up of two costs:
1. The Solar Block cost of $0.0844; and
2. The Services and Access charge of $0.0400 per kWh.
The Solar Block cost will escalate at a rate percentage not to exceed average retail rates over the remaining useful
life of the resource
Part of Senate Bill 564. </t>
  </si>
  <si>
    <t>Available to any income-qualified residential Customer currently receiving permanent electric service under 
the Company’s retail rate schedules. Customers must complete the required Participant Agreement and have an account 
that is not delinquent or in default. For the purposes of this program, the term “income-qualified” refers to tenant 
occupants meeting one of the following building eligibility requirements: 
1. Documented participation in a federal, state, or local affordable housing program, including LIHTC, HUD, USDA, State HFA, and local tax abatement for low-income properties;
2. Location in a census tract the Company identifies as low-income, using HUD’s annually published “Qualified Census Tracts” as a starting point;
3. Rent roll documentation where at least 50% of units have rents affordable to households at or below 80% of area median income, as published annually by HUD;
4. Documented tenant income information demonstrating at least 50% of units are rented to households meeting one of these criteria: at or below 200% of the federal poverty level or at or below 80% of area median income;
or
5. Documented information demonstrating the property is on the waiting list for, or is currently participating in, or has in the last five years participated in the Weatherization Assistance Program.
Participants will be enrolled on a first-come, first-served basis</t>
  </si>
  <si>
    <t>Settlement Agreement/Commission Order - Tariff</t>
  </si>
  <si>
    <t>56-low-income-solar-subscription-010923.pdf</t>
  </si>
  <si>
    <t xml:space="preserve">Any costs incurred through the pilot in 
excess of the revenues generated will be shared between customers and shareholders with shareholders bearing 50 
percent of the cost and customers bearing the remaining 50 percent. </t>
  </si>
  <si>
    <t>The maximum number of Solar Blocks available to a customer will be capped at up to 50% of the customer's annual load set at the time of enrollment.</t>
  </si>
  <si>
    <t>136,260; 
A maximum of approximately 1,000 Solar 
Blocks will be available for subscription with the initial offering.</t>
  </si>
  <si>
    <t>Don't have flagged in system currently</t>
  </si>
  <si>
    <t>This is a pilot program and does not have a website link.</t>
  </si>
  <si>
    <t>Energy Efficiency Programs</t>
  </si>
  <si>
    <t>Income-Eligible Single Family Weatherization Ready / KC Low Income Leadership Assistance Collaborative (LILAC)</t>
  </si>
  <si>
    <t xml:space="preserve">
Provides customers home repair work to remove this barrier to proceed with energy efficiency upgrades, many of these homes have been deferred by the Weatherization Assistance Program. This program fixes the necessary issues, to get back into the queue for the Weatherization Assistance Program (WAP).
</t>
  </si>
  <si>
    <t>Weatherization Ready: Meet Income-Eligibility requirements for the Income-Eligible Weatherization Program (WAP) - Weatherization Assistance Program</t>
  </si>
  <si>
    <t>Company Initiative; MEEIA Program - Tariff</t>
  </si>
  <si>
    <t>1/1/2025 - 12/31/2026</t>
  </si>
  <si>
    <t>morr_meeiaprograms_0407_2017.pdf</t>
  </si>
  <si>
    <t xml:space="preserve"> MO Metro - $600,000
MO West - $350,000</t>
  </si>
  <si>
    <t xml:space="preserve">MO Metro - $375,196
MO West - $124,268
</t>
  </si>
  <si>
    <t xml:space="preserve"> $30,000 limit per customer repair project</t>
  </si>
  <si>
    <t>Varies based on the Amount of CAP Agency Deferred Customers - that is shared with Evergy</t>
  </si>
  <si>
    <t>Evaluated Annually</t>
  </si>
  <si>
    <t>Low Income Programs have no free ridership, do get evaluated for realization rates. Also included a process evaluation.</t>
  </si>
  <si>
    <t>MEEIA Programs are Evaluated Annually, last Evaluation was performed for 2024 program efforts.</t>
  </si>
  <si>
    <t>Program very limited with who can participate; not listed on Evergy's Website.</t>
  </si>
  <si>
    <t xml:space="preserve">Energy Savings Kits (with Energy Assessment) </t>
  </si>
  <si>
    <t>Energy Savings Kits: Provided customers with a free in-home energy assessment, with the installation of instant energy saving products. Customers were provided with a personalized overview report, showing the amount of energy saved with the installed products, other upgrade opportunities and needs and program information to help support those upgrades.</t>
  </si>
  <si>
    <t>Energy Savings Kit's: No income verification; target marketed to low income zip codes.</t>
  </si>
  <si>
    <t>Not currently available</t>
  </si>
  <si>
    <t>MO Metro - $285,000
MO West - $95,000</t>
  </si>
  <si>
    <t>MO Metro - $434,000
MO West - $186,000</t>
  </si>
  <si>
    <t>MO Metro - $231,207
MO West - $99,088</t>
  </si>
  <si>
    <t>Participate once: 20 LED's, 2  low flow Showerheads, 2 Smart power strips, 6 ft of DHW pipe insulation, 4 low flow faucet aerators</t>
  </si>
  <si>
    <t>Participate Once; 2 Low flow showerheads, 4 Faucet Aerators, 2 Smart Power strips, Window Film Kit, Outlet Gaskets, Door Sweep, 6 Ft Pipe insulation</t>
  </si>
  <si>
    <t>136,360 total income eligible residential customers; single family and multi-family</t>
  </si>
  <si>
    <t>Evaluated savings to determine net to gross, including free ridership and spillover/leakage. Also included a process evaluation.</t>
  </si>
  <si>
    <t>MEEIA Programs are Evaluated Annually, last Evaluation was performed for 2023 program efforts.</t>
  </si>
  <si>
    <t>No longer in available in 2025, no website to provide.</t>
  </si>
  <si>
    <t>Income Eligible Energy Saving Products</t>
  </si>
  <si>
    <t>Retail (2023 only): Partnered with income eligible types of brick and mortar retail to provide discounts LED's to customers. 
Offer Center (2023 &amp; 2024): Offered no cost energy efficient products to targeted income eligible customers through an online hub.</t>
  </si>
  <si>
    <t>No income verification; partnered only with retail known to serve low income customers (dollar general, dollar tree, Walmart) in low income areas.
Offer Center: No income verification; target marketed to low income zip codes.</t>
  </si>
  <si>
    <t>MO Metro - $837,924
MO West - $769,412</t>
  </si>
  <si>
    <t>MO Metro - $50,000
MO West - $50,000</t>
  </si>
  <si>
    <t xml:space="preserve">MO Metro - $791,566
MO West - $971,560 </t>
  </si>
  <si>
    <t>MO Metro - $50,000
MO Metro - $50,000</t>
  </si>
  <si>
    <t>Retail = 12 LED's; other products 1 - per purchase; Offer Center = 1 offer per customer per year.</t>
  </si>
  <si>
    <t>Offer Center = 1 offer per customer per year</t>
  </si>
  <si>
    <t>Low Income Programs savings evaluated annally but have no free ridership, do get evaluated for realization rates. Also included a process evaluation.</t>
  </si>
  <si>
    <t>Retail discounts no long available, used to have a retail locator tool; Offer Center is available currently however not an ongoing, widely available offer, therefore it is a periodic site based online platform.</t>
  </si>
  <si>
    <t>Income Eligible Home Energy Report</t>
  </si>
  <si>
    <t>A behavioral energy efficiency and educational program that provided a comparison of the household energy usage with similar types of customers and homes. Delivered in paper and/or email format to help customer understand and manage their energy use. With energy efficiency tips and other program promotional material.</t>
  </si>
  <si>
    <t>Residential rate class and low income.</t>
  </si>
  <si>
    <t>MO Metro - $144,986
MO West - $0</t>
  </si>
  <si>
    <t>MO Metro - $98,411
MO West - $0</t>
  </si>
  <si>
    <t>Program Reporting not at customer level, data is aggregrated.</t>
  </si>
  <si>
    <t>Home Energy Analysis / Online Home Energy Audit</t>
  </si>
  <si>
    <t>Online self-service energy assessments that are designed to educate customers on the best efficiency improvement opportunities for their home - to grow our customers' understanding of how their home uses energy and ultimately creating and implementing a plan to improve.</t>
  </si>
  <si>
    <t>Residential rate class.</t>
  </si>
  <si>
    <t xml:space="preserve">MO Metro - $126,075
MO West - $94,556
</t>
  </si>
  <si>
    <t xml:space="preserve">MO Metro - $62,925
MO West - $62,925
</t>
  </si>
  <si>
    <t xml:space="preserve">MO Metro - $62,925
MO West - 
$62,925
</t>
  </si>
  <si>
    <t>MO Metro - $95,890 
MO West -
$98,726</t>
  </si>
  <si>
    <t>n/a not trackd seperately in S&amp;A</t>
  </si>
  <si>
    <t>Educational Tool offered to all Residential Customers</t>
  </si>
  <si>
    <t>N/A Educational Tool</t>
  </si>
  <si>
    <t>Not evaluated</t>
  </si>
  <si>
    <t>Log In</t>
  </si>
  <si>
    <t>Pay As You Save</t>
  </si>
  <si>
    <t>Includes a free in-home energy assessment and direct installation of energy savings measures such as smart power strips, water heater pipe wrap and faucet aerators. With a customized upgrade financing plan with suggested upgrades like insulation, duct sealing or a more efficient HVAC system that includes a rebate for energy-efficient upgrades. 
While this program does not focus on low income customers, it really is designed to address energy efficiency affordability; with a focus starting in 2025 on moderate income customers (201-300% FPL). 
Program co-delivered with Spire.</t>
  </si>
  <si>
    <t>N/A 2022-2024; 2025 marketing primarily to census tracts with moderate income customers. - No required income evidence required.</t>
  </si>
  <si>
    <t>2021; 2025 focus on Moderate Income</t>
  </si>
  <si>
    <t>MO Metro: $1,003,036
MO West: $1,003,036</t>
  </si>
  <si>
    <t>MO Metro: $950,436
MO West: $950,436</t>
  </si>
  <si>
    <t>MO Metro: $750,000
MO West: $750,000</t>
  </si>
  <si>
    <t>MO Metro: $604,795
MO West: $627,409</t>
  </si>
  <si>
    <t>MO Metro: $621,272
MO West: $737,855</t>
  </si>
  <si>
    <t>MO Metro: $502,490
MO West: $577,573</t>
  </si>
  <si>
    <t>Only allows financing for project amount that equals 80% of annual bill savings.</t>
  </si>
  <si>
    <t xml:space="preserve">568,243 total residential customers </t>
  </si>
  <si>
    <t>574,443 total residential customers</t>
  </si>
  <si>
    <t>579,443 total residential customers</t>
  </si>
  <si>
    <t>Assessment/ Direct Install - 1,004
Upgrade/Financed - 158</t>
  </si>
  <si>
    <t>Assessment/Direct Install - 960
Upgrade/Financed - 132</t>
  </si>
  <si>
    <t>Assessment/Direct Install - 781
Upgrade/Financed - 89</t>
  </si>
  <si>
    <t>12 Years finance term</t>
  </si>
  <si>
    <t>PAYS</t>
  </si>
  <si>
    <t>Income-Eligible Multi-Family</t>
  </si>
  <si>
    <t>Delivers energy savings to multi-family housing through incentives, installation measures and rebates. Direct Install component (kits) benefit occupants and property/building managers/owners by installing energy-efficient items such as low-flow faucet aerators, low-flow shower heads, advanced power strips, hot water pipe insulation and LEDs. 
Also provides incentives for upgrading in-unit and common area measures with either prescriptive or custom rebates. Resulting benefits could include increased property value, utility bill reduction, and making the property more comfortable, healthier and safer.
Program is co-delivered with Spire Gas.</t>
  </si>
  <si>
    <t>Meet one of the following:
- Participation in an affordable housing program. Documented participation in a federal, state, or local affordable housing program, including LIHTC, HUD, USDA, State HFA and local tax abatement for low-income properties.
- Location in a low-income census tract. Location in a census tract we identify as low-income, using HUD's annually published 'Qualified Census Tracts" or Justice40 Census Tracts.
- Rent roll documentation. Where at least 50% of units have rents affordable to households at or below 80% of area median income, as published annually by HUD.
- Tenant income information. Documented tenant income information demonstrating at least 50% of units are rented t households meeting one of these criteria: at or below 200% of the Federal poverty level or at or below 80% of area median income.
- Participation in the Weatherization Assistance Program. Documents information demonstrating the property is on the waiting list for currently participation in, or has in the last five years participation in the Weatherization Assistance Program.</t>
  </si>
  <si>
    <t>$909,423 Metro
$933,668 West</t>
  </si>
  <si>
    <t>$909,423 Metro
$950,436 West</t>
  </si>
  <si>
    <t>$1,217,868 Metro
$811,911 West</t>
  </si>
  <si>
    <t>$967,337 Metro
$840,812 West</t>
  </si>
  <si>
    <t>$1,128,496 Metro
$737,855
West</t>
  </si>
  <si>
    <t>$1,525,439 Metro
$456,331 West</t>
  </si>
  <si>
    <t>1 DI per Unit which included up to 4 faucet aerators, unlimited LED bulbs, 2 smart power strips, 3 low flow showerheads. no limit on custom and prescriptive project upgrades</t>
  </si>
  <si>
    <t>1 DI per Unit which included up to 4 faucet aerators, unlimited LED bulbs, 2 smart power strips, 3 low flow showerheads, 1 Smart Thermostat. no limit on custom and prescriptive project upgrades</t>
  </si>
  <si>
    <t>33,421 Income Eligible Multi-Family Units</t>
  </si>
  <si>
    <t>Income Eligible Multi Family</t>
  </si>
  <si>
    <t>Weatherization Assistance Program</t>
  </si>
  <si>
    <t xml:space="preserve">Intended to assist residential customers in reducing their energy usage by weatherizing the homes of qualified customers. Program is funding the Federally funded program. </t>
  </si>
  <si>
    <t>The program will be administered by any Missouri-based Social Service Agencies that are directly involved in qualifying and assisting customers under this program. Company funds provided to Missouri-based Social Service Agencies under this tariff are not subject to the weatherization guidelines of the United States Department of Energy, and may be utilized by agencies for necessary upgrades to allow for weatherization of properties, such as hazardous or health concerns; regardless of date-last weatherized considerations, as long as they satisfy Company established guidelines</t>
  </si>
  <si>
    <t>Agreement/Commission Order - Tariff</t>
  </si>
  <si>
    <t>promotional-practices-programs-010923.pdf</t>
  </si>
  <si>
    <t>Metro: $573.888
West: 
$500,000</t>
  </si>
  <si>
    <t>Metro: $207,864
West:
$289,134</t>
  </si>
  <si>
    <t>Metro: $540,819
West: 
$508,907</t>
  </si>
  <si>
    <t>Metro: $586,268
West: 
$559,421</t>
  </si>
  <si>
    <t>102,839 Income Eligible Single Family Homes</t>
  </si>
  <si>
    <t>Every does not evaluate, this is a co-funded program in which is owned by the DOE.</t>
  </si>
  <si>
    <t>Income Eligible Weatherization</t>
  </si>
  <si>
    <t>Energy Saving Trees</t>
  </si>
  <si>
    <t>Pilot to provide customers with trees to plant on their properties to offer shade to homes to lessen summer A/C load. Partnered with Bridging the Gap and the Arbor Day Foundation.</t>
  </si>
  <si>
    <t>Reside in Jackson County.</t>
  </si>
  <si>
    <t>Metro Only</t>
  </si>
  <si>
    <t>2 trees per customer</t>
  </si>
  <si>
    <t>218,000 Single Family Households in Jackson County</t>
  </si>
  <si>
    <t>Pilot was not tracked seperately</t>
  </si>
  <si>
    <t>Urban Heat Island Mitigation</t>
  </si>
  <si>
    <t xml:space="preserve">Evergy offers this program to help mitigate and reverse the 'heat island effect' of rising temperature during summer in urban areas. To reduce the effect of heat island in urbanized areas the Company will offer end use targeted and geographically focused energy efficient measures to reduce energy consumption, therefore reducing urban temperatures. 
The program consists of four potential program components. 
Energy Savings Trees. Customers will have the option to claim a free tree to be planted on their property in a location that will create energy savings for the resident and temperature reduction in the outside, ambient air. 
Cool/Thermochromic Roofs. Customers will have the option to receive roof upgrades to lessen their heating and cooling load and temperature reduction in the outside, ambient air. 
Permeable Pavement/Lightening of Pavement Color. The Company will explore ways to mitigate heat through changing the pavement material and//or color. This also may include removal of pavement surfaces to be 
replaced with green space. 
Other. Due to the exploratory nature of this program the Company reserves the right to use additional program 
components that can assist in the mitigation of heat. </t>
  </si>
  <si>
    <t>This program is available through the Program Period and is available to any Customer that resides in the Kansas City Independence Avenue Corridor, with likely expansion to other areas, under any generally available residential or commercial rate schedule offered by the Company.</t>
  </si>
  <si>
    <t>Located in identified area surrounding the Kansas City Independence Ave Corridor</t>
  </si>
  <si>
    <t>1/1/2025 - 12/31/2027</t>
  </si>
  <si>
    <t>No breakout, MO Metro only</t>
  </si>
  <si>
    <t>15,828 Res
1,017 Bus</t>
  </si>
  <si>
    <t>703 trees planted</t>
  </si>
  <si>
    <t>Trees planted in Right-of-Way's</t>
  </si>
  <si>
    <t>Income-eligible Customer Support / Federal / Non-Evergy specific</t>
  </si>
  <si>
    <t>MO Low-Income Home Energy Assistance Program (LIHEAP)</t>
  </si>
  <si>
    <t xml:space="preserve">The Low Income Home Energy Assistance Program is a federally funded program that assists income eligible households with paying their heating or cooling bills. LIHEAP is a federal program which disperses funds to each state. </t>
  </si>
  <si>
    <t xml:space="preserve">The household income guideline is 60% of the State Median Income (SMI). Be responsible for paying home heating costs. Have $3,000 or less in bank, retirement, or investment accounts.  Be a US citizen or legally admitted for permanent residence. </t>
  </si>
  <si>
    <t>N/A - Federal Program</t>
  </si>
  <si>
    <t>Federally enacted in 1980</t>
  </si>
  <si>
    <t>$194,633,396 for entire state of MO</t>
  </si>
  <si>
    <t>$136,402,817 for entire state of MO</t>
  </si>
  <si>
    <t>$89,664,602 for entire state of MO</t>
  </si>
  <si>
    <t>$7,074,977 to Evergy accounts</t>
  </si>
  <si>
    <t>$7,398,786 to Evergy accounts</t>
  </si>
  <si>
    <t>$3,782,269 to Evergy accounts</t>
  </si>
  <si>
    <t>MO Metro - $2,970,188 MO West - $4,104,293  KS Central - $496.01</t>
  </si>
  <si>
    <t>MO Metro - $3,530,655    MO West - $3,867,507    KS Central - $365              KS Metro- $259</t>
  </si>
  <si>
    <t>MO Metro - $1,766,100    MO West - $2,015,851       KS Central - $318</t>
  </si>
  <si>
    <t>One-time payment of $636 for either electric or gas</t>
  </si>
  <si>
    <t>One-time payment of $318 for either electric or gas</t>
  </si>
  <si>
    <t>11,784 individual payments</t>
  </si>
  <si>
    <t>13,971 individual payments</t>
  </si>
  <si>
    <t>11,898 individual payments</t>
  </si>
  <si>
    <t>Do not track</t>
  </si>
  <si>
    <t>Evergy does not evaluate this federal program</t>
  </si>
  <si>
    <t>Liheap | mydss.mo.gov</t>
  </si>
  <si>
    <t>MO LIHEAP-Emergency Crisis Intervention Program (ECIP)</t>
  </si>
  <si>
    <t xml:space="preserve">Energy Assistance to pay utility or fuel bills when customer has experienced financial hardship or crisis including the receipt of a termination or disconnect notice indicating a specific disconnect date. The issue of a final billing statement advising the account has been terminated. </t>
  </si>
  <si>
    <t xml:space="preserve">The household income guideline is 60% of the State Median Income (SMI). Be responsible for paying home heating costs. Have $3,000 or less in bank, retirement, or investment accounts. Be a US citizen or legally admitted for permanent residence. </t>
  </si>
  <si>
    <t>Federal Program</t>
  </si>
  <si>
    <t>Federally enacted in 1981</t>
  </si>
  <si>
    <t>MO Metro -$2,463,692 MO West - $2,922,258</t>
  </si>
  <si>
    <t>MO Metro - $2,710,902   MO West - $3,038,989    KS Central - $104.96         KS Metro - $209.43</t>
  </si>
  <si>
    <t>MO Metro - $2,676,531 MO West - $3.019,302           KS Central - $516</t>
  </si>
  <si>
    <t xml:space="preserve">Winter ECIP (November - May) up to $1600. Summer ECIP (June to September) up to $1200. </t>
  </si>
  <si>
    <t xml:space="preserve">Winter ECIP (November - May) up to $800. Summer ECIP (June to September) up to $600. </t>
  </si>
  <si>
    <t>Eligible customers must be approved for LIHEAP EA and have a disconnect notice.</t>
  </si>
  <si>
    <t>13,593 individual payments</t>
  </si>
  <si>
    <t>15,109 individual payments</t>
  </si>
  <si>
    <t>16,352 individual payments</t>
  </si>
  <si>
    <t>Evergy Support / Non-program specific</t>
  </si>
  <si>
    <t>Connect</t>
  </si>
  <si>
    <t xml:space="preserve">Evergy Connect is walk-in facility to provide holistic service to customers. Services include bill payment resources, energy savings tools and linkages and on-stie help from various social service resources. The facility is open to walk-in customers without appointment and is also used for wrap-around events to link vulnerable customers to other sources of support. </t>
  </si>
  <si>
    <t>Evergy Connect</t>
  </si>
  <si>
    <t>Mobile Customer Outreach</t>
  </si>
  <si>
    <t xml:space="preserve">Evergy's customer affairs team conducts extensive outreach to vulnerable customers through social service agency events, income-qualified back to school, senior citizen events etc.. </t>
  </si>
  <si>
    <t>Eligibility of customers participating in events varies depending on event.</t>
  </si>
  <si>
    <t>Agencies holding events have various methods of criteria</t>
  </si>
  <si>
    <t>5,996     (MO Only)</t>
  </si>
  <si>
    <t>16,617         (MO only)</t>
  </si>
  <si>
    <t>8500       (MO only)</t>
  </si>
  <si>
    <t>Dollar Aide</t>
  </si>
  <si>
    <t xml:space="preserve">Dollar-Aide assists qualified low income households pay their heating, cooling, or water bill in times of financial hardship. It is a fuel fund program supported by voluntary contributions from utility employees and customers. Evergy's corporate contributions matches donations received .50 cents: $1. </t>
  </si>
  <si>
    <t xml:space="preserve">Household income at or below 200% of the FPL. Customer payment within the last 90 days. Account must be active. Bill must be past due. </t>
  </si>
  <si>
    <t>Company Initiative</t>
  </si>
  <si>
    <t>Evergy customers - $132,401  Gas/Water - $22,032</t>
  </si>
  <si>
    <t>Evergy customers - $149,045 Gas/Water - $23,033</t>
  </si>
  <si>
    <t>Evergy customers - $162,807 Gas/Water - $42,138</t>
  </si>
  <si>
    <t>10% admin fee for Mid America Assistance Coalition</t>
  </si>
  <si>
    <t>$132,401 (Dollar Aide Credits)</t>
  </si>
  <si>
    <t>$149,045 (Dollar Aide Credits)</t>
  </si>
  <si>
    <t>$162,807 (Dollar Aide Credits)</t>
  </si>
  <si>
    <t xml:space="preserve">Variable depending on funds available.                                           Dollar-Aide fund up to $500 per rolling calendar year.                                  Dollar-Aide credits up to $500 per rolling calendar year. </t>
  </si>
  <si>
    <t xml:space="preserve">Variable depending on funds available. Dollar-Aide fund up to $500 per rolling calendar year. Dollar-Aide credits up to $500 per rolling calendar year. </t>
  </si>
  <si>
    <t>Energy Gift</t>
  </si>
  <si>
    <t xml:space="preserve">An Energy Gift offers a way for individuals to help customers with energy bill payments. Payments can be made in any amount, at any time. Donor must provide the recipient's name and address. </t>
  </si>
  <si>
    <t>Individual receiving the gift must be an Evergy customer</t>
  </si>
  <si>
    <t>Not Tracked</t>
  </si>
  <si>
    <t>None</t>
  </si>
  <si>
    <t>Special Friend</t>
  </si>
  <si>
    <t xml:space="preserve">If a customer is 60 years or older and/or disabled, they can identify a friend, relative, or agency to contact if the account becomes overdue. These special friends are not responsible for the bill, but they can help avoid potential service disconnection. </t>
  </si>
  <si>
    <t xml:space="preserve">If a customer misses two payments, the Special Friend is notified of the account status via a disconnect notice. This person is not responsible for payment but may help the customer avoid disconnection. </t>
  </si>
  <si>
    <t>This will be tracked in 2025, currently there are 233 designated as Special Friend</t>
  </si>
  <si>
    <t>Special Billing Options</t>
  </si>
  <si>
    <t>Medical Program</t>
  </si>
  <si>
    <t>Special outreach, communications program during outages to track and assist customers dependent on electric, lifesaving equipment.</t>
  </si>
  <si>
    <t>Application signed by medical professional and approved by Evergy's medical department.</t>
  </si>
  <si>
    <t>Company verification</t>
  </si>
  <si>
    <t>236        (MO only)</t>
  </si>
  <si>
    <t>259        (MO only)</t>
  </si>
  <si>
    <t>400         MO only)</t>
  </si>
  <si>
    <t>Medical Customer Program - Evergy</t>
  </si>
  <si>
    <t>Average Pay Plan</t>
  </si>
  <si>
    <t xml:space="preserve">Evergy's Average Pay Plan (APP) keeps bills consistent and allows customers to budget their monthly payments by averaging out seasonal billing highs and lows. APP utilizes a monthly true up with a 10% threshold to calculate the monthly budget amount. </t>
  </si>
  <si>
    <t xml:space="preserve">The customer's account must be current to enroll. Must be a residential or small business account. Customers must not have defaulted from APP three times or more within the last 12 months. </t>
  </si>
  <si>
    <t>Average Payment Plan</t>
  </si>
  <si>
    <t>Adjustable Due Date</t>
  </si>
  <si>
    <t xml:space="preserve">Evergy's Adjustable Due Date program allows customers to schedule their payment dates to better correspond with the receipt of their benefits It can help customers make payments on time to avoid late charges and possible service disconnection. </t>
  </si>
  <si>
    <t xml:space="preserve">This program is for residential customers who are at least 62 years old and rely on social security as their only source of income, or anyone who is permanently disabled (no age restriction) and receiving supplemental security income. </t>
  </si>
  <si>
    <t>Not tracked - Current Adj Due Date enrollments - MO Metro - 1,431,      MO West -969</t>
  </si>
  <si>
    <t>Footnote / Explanations</t>
  </si>
  <si>
    <t>Internal administrative costs for ERPP management is absorbed in Evergy's Customer Affairs costs and part of the ongoing public affairs / social impact budget</t>
  </si>
  <si>
    <t>LIHEAP</t>
  </si>
  <si>
    <t>Evergy's Customer Affairs and Connect teams work to link customer to this program and assist with applications and other resources. These internal administrative costs for this outreach are absorbed within the public affairs / social impact budget.</t>
  </si>
  <si>
    <t>Dollar Aide was established as an emergency bill payment resource and is soley funded by customers, employees. Evergy provides a 50% match to all donations. No costs are passed on to ratepayers and there is no annual budget. Internal administrative costs are absorbed by the Customer Affairs team which is part of the public affairs / social impact budget.</t>
  </si>
  <si>
    <t>Evergy Connect is a walk-in facility created to assist customers holistically including bill payment assistance, energy savings tools in addition to linking to other social services. While there is no eligibility requirement to utilize Connect, most customers visiting Connect fall into the low to moderate income brackets. Expenses for Connect are embedded in Evergy's public affairs / social impact budget.</t>
  </si>
  <si>
    <t>Customer Affairs - Mobile Customer Outreach</t>
  </si>
  <si>
    <t xml:space="preserve">Evergy's Customer Affairs team participates in approximately 70 - 80 income-eligible events annually in Missouri providing assistance to approximately 10,000 customers on average. During these assistance events Evergy's customer affairs team links customers to resources such as LIHEAP, ERPP, Critical Medical, Rehousing and other resources. The team's assistance varies from distributing assistance information to full-service account support and resource assistance. Expenses for Evergy's Customer Affairs customer support and outreach are embedded in Evergy's public affairs/social impact budget. </t>
  </si>
  <si>
    <t>Cold Weather Registration</t>
  </si>
  <si>
    <t xml:space="preserve">Evergy's customer affairs team manages this program and administrative costs are absorbed in overall public affairs / social impact budget. </t>
  </si>
  <si>
    <t xml:space="preserve">Evergy's customer operations team manages this program and administrative costs are absorbed in overall customer ops budget. </t>
  </si>
  <si>
    <t xml:space="preserve">Evergy's customer affairs team manages this program and administrative costs are embedded in overall public affairs / social impact budget. </t>
  </si>
  <si>
    <t xml:space="preserve">Evergy's customer operations division manages this program. Administrative costs are embedded within the customer operations budget. </t>
  </si>
  <si>
    <t xml:space="preserve">Evergy's customer operations division manages this program. Administrative costs are absorbed within the customer operations budget. </t>
  </si>
  <si>
    <t>*Note:</t>
  </si>
  <si>
    <t>To estimate the number of Evergy customers in Missouri who are at or below the Federal Poverty Level (FPL), we applied a consistent and replicable approach that integrates utility account data with publicly available socio-economic information from the U.S. Census Bureau and the U.S. Department of Health and Human Services (HHS).</t>
  </si>
  <si>
    <t>Data Sources</t>
  </si>
  <si>
    <t>Evergy Customer Data:</t>
  </si>
  <si>
    <t>Filters applied:</t>
  </si>
  <si>
    <t>Account Status: Active</t>
  </si>
  <si>
    <t>State: Missouri</t>
  </si>
  <si>
    <t>American Community Survey (ACS) Data:</t>
  </si>
  <si>
    <t>We used the 2023 5-Year Estimates (Table B19013: Median Household Income in the Past 12 Months) published by the U.S. Census Bureau.</t>
  </si>
  <si>
    <t>Geographic level: Census Tract</t>
  </si>
  <si>
    <t>Currency adjustment: 2023 inflation-adjusted dollars, consistent with ACS methodology.</t>
  </si>
  <si>
    <t>Federal Poverty Guidelines (HHS 2025):</t>
  </si>
  <si>
    <t>These thresholds are used to determine FPL bands, assuming a three-person household, which is the average household size utilized by Evergy for demographic analyses.</t>
  </si>
  <si>
    <t>100% FPL = $26,650</t>
  </si>
  <si>
    <t>200% FPL = $53,300</t>
  </si>
  <si>
    <t>300% FPL = $79,950</t>
  </si>
  <si>
    <t>Linking Customer Records to FPL Bands</t>
  </si>
  <si>
    <t>Each customer record (premise, account, and service agreement) is geographically matched to its corresponding census tract based on the service address. As such, each record inherits the FPL band of that tract. We then applied the following filters to isolate households most likely to be at or below the poverty threshold:</t>
  </si>
  <si>
    <t>FPL Band: &lt; 200% FPL</t>
  </si>
  <si>
    <t>This yielded a subset of records corresponding to customers within tracts whose median income falls below twice the federal poverty line.
Total Customers at 200% FPL or lower = 136,260
Single Family = 102,839
Multi-Family = 33,421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</si>
</sst>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8" formatCode="&quot;$&quot;#,##0.00_);[Red]\(&quot;$&quot;#,##0.00\)"/>
    <numFmt numFmtId="164" formatCode="_([$$-409]* #,##0_);_([$$-409]* \(#,##0\);_([$$-409]* &quot;-&quot;??_);_(@_)"/>
    <numFmt numFmtId="165" formatCode="&quot;$&quot;#,##0.0_);[Red]\(&quot;$&quot;#,##0.0\)"/>
  </numFmts>
  <fonts count="27">
    <font>
      <sz val="11"/>
      <color theme="1"/>
      <name val="Calibri"/>
      <family val="2"/>
      <scheme val="minor"/>
    </font>
    <font>
      <b/>
      <u/>
      <sz val="12"/>
      <color theme="1"/>
      <name val="Arial"/>
      <family val="2"/>
    </font>
    <font>
      <sz val="12"/>
      <color theme="1"/>
      <name val="Arial"/>
      <family val="2"/>
    </font>
    <font>
      <b/>
      <u/>
      <sz val="12"/>
      <color theme="0"/>
      <name val="Arial"/>
      <family val="2"/>
    </font>
    <font>
      <b/>
      <u/>
      <sz val="12"/>
      <name val="Arial"/>
      <family val="2"/>
    </font>
    <font>
      <b/>
      <sz val="12"/>
      <color theme="0"/>
      <name val="Arial"/>
      <family val="2"/>
    </font>
    <font>
      <b/>
      <sz val="12"/>
      <color theme="1"/>
      <name val="Arial"/>
      <family val="2"/>
    </font>
    <font>
      <sz val="11"/>
      <color rgb="FF000000"/>
      <name val="Arial"/>
      <family val="2"/>
    </font>
    <font>
      <b/>
      <u/>
      <sz val="18"/>
      <color theme="1"/>
      <name val="Arial"/>
      <family val="2"/>
    </font>
    <font>
      <sz val="18"/>
      <color theme="1"/>
      <name val="Arial"/>
      <family val="2"/>
    </font>
    <font>
      <b/>
      <u/>
      <sz val="12"/>
      <color rgb="FFFF0000"/>
      <name val="Arial"/>
      <family val="2"/>
    </font>
    <font>
      <sz val="12"/>
      <color rgb="FF000000"/>
      <name val="Arial"/>
      <family val="2"/>
    </font>
    <font>
      <sz val="12"/>
      <color rgb="FF000000"/>
      <name val="Arial"/>
    </font>
    <font>
      <u/>
      <sz val="11"/>
      <color theme="10"/>
      <name val="Calibri"/>
      <family val="2"/>
      <scheme val="minor"/>
    </font>
    <font>
      <sz val="12"/>
      <color rgb="FFFF0000"/>
      <name val="Arial"/>
    </font>
    <font>
      <sz val="12"/>
      <color rgb="FF242424"/>
      <name val="Arial"/>
    </font>
    <font>
      <b/>
      <u/>
      <sz val="12"/>
      <color rgb="FF000000"/>
      <name val="Arial"/>
    </font>
    <font>
      <sz val="12"/>
      <color theme="1"/>
      <name val="Arial"/>
    </font>
    <font>
      <sz val="12"/>
      <color rgb="FF000000"/>
      <name val="Arial"/>
      <charset val="1"/>
    </font>
    <font>
      <sz val="11"/>
      <color theme="1"/>
      <name val="Arial"/>
    </font>
    <font>
      <b/>
      <sz val="12"/>
      <color theme="0"/>
      <name val="Arial"/>
    </font>
    <font>
      <sz val="11"/>
      <color rgb="FF000000"/>
      <name val="Arial"/>
    </font>
    <font>
      <sz val="10"/>
      <color theme="1"/>
      <name val="Arial"/>
      <family val="2"/>
    </font>
    <font>
      <sz val="10"/>
      <color theme="1"/>
      <name val="Arial"/>
    </font>
    <font>
      <b/>
      <u/>
      <sz val="10"/>
      <color theme="1"/>
      <name val="Arial"/>
    </font>
    <font>
      <b/>
      <sz val="10"/>
      <color theme="1"/>
      <name val="Arial"/>
    </font>
    <font>
      <b/>
      <u/>
      <sz val="12"/>
      <color rgb="FF000000"/>
      <name val="Arial"/>
      <family val="2"/>
    </font>
  </fonts>
  <fills count="28">
    <fill>
      <patternFill patternType="none"/>
    </fill>
    <fill>
      <patternFill patternType="gray125"/>
    </fill>
    <fill>
      <patternFill patternType="solid">
        <fgColor theme="2" tint="-0.249977111117893"/>
        <bgColor indexed="64"/>
      </patternFill>
    </fill>
    <fill>
      <patternFill patternType="solid">
        <fgColor theme="5"/>
        <bgColor indexed="64"/>
      </patternFill>
    </fill>
    <fill>
      <patternFill patternType="solid">
        <fgColor theme="4"/>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theme="9" tint="0.59999389629810485"/>
        <bgColor indexed="64"/>
      </patternFill>
    </fill>
    <fill>
      <patternFill patternType="solid">
        <fgColor theme="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3"/>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2" tint="-0.499984740745262"/>
        <bgColor indexed="64"/>
      </patternFill>
    </fill>
    <fill>
      <patternFill patternType="solid">
        <fgColor theme="0" tint="-0.14999847407452621"/>
        <bgColor indexed="64"/>
      </patternFill>
    </fill>
    <fill>
      <patternFill patternType="solid">
        <fgColor theme="7" tint="-0.249977111117893"/>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0"/>
        <bgColor indexed="64"/>
      </patternFill>
    </fill>
  </fills>
  <borders count="1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n">
        <color indexed="64"/>
      </left>
      <right/>
      <top style="thin">
        <color indexed="64"/>
      </top>
      <bottom style="thick">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theme="1" tint="4.9989318521683403E-2"/>
      </left>
      <right/>
      <top style="medium">
        <color theme="1" tint="4.9989318521683403E-2"/>
      </top>
      <bottom style="medium">
        <color theme="1" tint="4.9989318521683403E-2"/>
      </bottom>
      <diagonal/>
    </border>
    <border>
      <left/>
      <right/>
      <top style="medium">
        <color theme="1" tint="4.9989318521683403E-2"/>
      </top>
      <bottom style="medium">
        <color theme="1" tint="4.9989318521683403E-2"/>
      </bottom>
      <diagonal/>
    </border>
    <border>
      <left/>
      <right style="medium">
        <color theme="1" tint="4.9989318521683403E-2"/>
      </right>
      <top style="medium">
        <color theme="1" tint="4.9989318521683403E-2"/>
      </top>
      <bottom style="medium">
        <color theme="1" tint="4.9989318521683403E-2"/>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medium">
        <color indexed="64"/>
      </left>
      <right style="thin">
        <color indexed="64"/>
      </right>
      <top style="thin">
        <color indexed="64"/>
      </top>
      <bottom/>
      <diagonal/>
    </border>
    <border>
      <left style="thin">
        <color indexed="64"/>
      </left>
      <right/>
      <top style="medium">
        <color theme="1" tint="4.9989318521683403E-2"/>
      </top>
      <bottom style="thin">
        <color indexed="64"/>
      </bottom>
      <diagonal/>
    </border>
    <border>
      <left/>
      <right/>
      <top style="medium">
        <color theme="1" tint="4.9989318521683403E-2"/>
      </top>
      <bottom style="thin">
        <color indexed="64"/>
      </bottom>
      <diagonal/>
    </border>
    <border>
      <left/>
      <right style="thin">
        <color indexed="64"/>
      </right>
      <top style="medium">
        <color theme="1" tint="4.9989318521683403E-2"/>
      </top>
      <bottom style="thin">
        <color indexed="64"/>
      </bottom>
      <diagonal/>
    </border>
    <border>
      <left style="medium">
        <color indexed="64"/>
      </left>
      <right/>
      <top style="medium">
        <color theme="1" tint="4.9989318521683403E-2"/>
      </top>
      <bottom style="thin">
        <color indexed="64"/>
      </bottom>
      <diagonal/>
    </border>
    <border>
      <left/>
      <right style="medium">
        <color indexed="64"/>
      </right>
      <top style="medium">
        <color theme="1" tint="4.9989318521683403E-2"/>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indexed="64"/>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rgb="FF000000"/>
      </left>
      <right/>
      <top/>
      <bottom/>
      <diagonal/>
    </border>
    <border>
      <left/>
      <right/>
      <top style="thin">
        <color indexed="64"/>
      </top>
      <bottom style="thin">
        <color rgb="FF000000"/>
      </bottom>
      <diagonal/>
    </border>
    <border>
      <left style="thin">
        <color rgb="FF000000"/>
      </left>
      <right/>
      <top style="thin">
        <color rgb="FF000000"/>
      </top>
      <bottom/>
      <diagonal/>
    </border>
    <border>
      <left/>
      <right/>
      <top style="thin">
        <color rgb="FF000000"/>
      </top>
      <bottom/>
      <diagonal/>
    </border>
    <border>
      <left style="medium">
        <color rgb="FF000000"/>
      </left>
      <right style="thin">
        <color indexed="64"/>
      </right>
      <top style="medium">
        <color rgb="FF000000"/>
      </top>
      <bottom style="thin">
        <color indexed="64"/>
      </bottom>
      <diagonal/>
    </border>
    <border>
      <left style="medium">
        <color indexed="64"/>
      </left>
      <right style="thin">
        <color indexed="64"/>
      </right>
      <top style="medium">
        <color rgb="FF000000"/>
      </top>
      <bottom style="thin">
        <color indexed="64"/>
      </bottom>
      <diagonal/>
    </border>
    <border>
      <left style="medium">
        <color rgb="FF000000"/>
      </left>
      <right style="thin">
        <color indexed="64"/>
      </right>
      <top style="thin">
        <color indexed="64"/>
      </top>
      <bottom/>
      <diagonal/>
    </border>
    <border>
      <left style="medium">
        <color rgb="FF000000"/>
      </left>
      <right style="thin">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medium">
        <color rgb="FF000000"/>
      </left>
      <right style="thin">
        <color indexed="64"/>
      </right>
      <top style="thin">
        <color indexed="64"/>
      </top>
      <bottom style="thin">
        <color indexed="64"/>
      </bottom>
      <diagonal/>
    </border>
    <border>
      <left style="medium">
        <color rgb="FF000000"/>
      </left>
      <right/>
      <top/>
      <bottom/>
      <diagonal/>
    </border>
    <border>
      <left/>
      <right style="medium">
        <color rgb="FF000000"/>
      </right>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style="medium">
        <color rgb="FF000000"/>
      </right>
      <top style="thin">
        <color indexed="64"/>
      </top>
      <bottom style="thin">
        <color indexed="64"/>
      </bottom>
      <diagonal/>
    </border>
    <border>
      <left style="medium">
        <color indexed="64"/>
      </left>
      <right/>
      <top style="medium">
        <color rgb="FF000000"/>
      </top>
      <bottom style="thin">
        <color indexed="64"/>
      </bottom>
      <diagonal/>
    </border>
    <border>
      <left style="thin">
        <color rgb="FF000000"/>
      </left>
      <right/>
      <top style="thin">
        <color rgb="FF000000"/>
      </top>
      <bottom style="medium">
        <color rgb="FF000000"/>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top style="thin">
        <color indexed="64"/>
      </top>
      <bottom style="thin">
        <color indexed="64"/>
      </bottom>
      <diagonal/>
    </border>
    <border>
      <left style="thin">
        <color indexed="64"/>
      </left>
      <right/>
      <top style="medium">
        <color rgb="FF000000"/>
      </top>
      <bottom style="thin">
        <color indexed="64"/>
      </bottom>
      <diagonal/>
    </border>
    <border>
      <left/>
      <right style="thin">
        <color indexed="64"/>
      </right>
      <top style="medium">
        <color rgb="FF000000"/>
      </top>
      <bottom style="thin">
        <color indexed="64"/>
      </bottom>
      <diagonal/>
    </border>
    <border>
      <left/>
      <right/>
      <top style="medium">
        <color rgb="FF000000"/>
      </top>
      <bottom style="thin">
        <color indexed="64"/>
      </bottom>
      <diagonal/>
    </border>
    <border>
      <left style="thin">
        <color indexed="64"/>
      </left>
      <right style="thin">
        <color indexed="64"/>
      </right>
      <top style="medium">
        <color rgb="FF000000"/>
      </top>
      <bottom style="thin">
        <color rgb="FF000000"/>
      </bottom>
      <diagonal/>
    </border>
    <border>
      <left style="medium">
        <color rgb="FF000000"/>
      </left>
      <right style="thin">
        <color indexed="64"/>
      </right>
      <top style="medium">
        <color rgb="FF000000"/>
      </top>
      <bottom style="thin">
        <color rgb="FF000000"/>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thin">
        <color indexed="64"/>
      </left>
      <right/>
      <top style="medium">
        <color rgb="FF000000"/>
      </top>
      <bottom/>
      <diagonal/>
    </border>
    <border>
      <left style="thin">
        <color indexed="64"/>
      </left>
      <right style="medium">
        <color indexed="64"/>
      </right>
      <top style="thin">
        <color indexed="64"/>
      </top>
      <bottom/>
      <diagonal/>
    </border>
    <border>
      <left/>
      <right style="thin">
        <color indexed="64"/>
      </right>
      <top style="medium">
        <color rgb="FF000000"/>
      </top>
      <bottom style="thin">
        <color rgb="FF000000"/>
      </bottom>
      <diagonal/>
    </border>
    <border>
      <left style="thin">
        <color indexed="64"/>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medium">
        <color indexed="64"/>
      </right>
      <top style="thin">
        <color indexed="64"/>
      </top>
      <bottom style="thin">
        <color indexed="64"/>
      </bottom>
      <diagonal/>
    </border>
    <border>
      <left style="thin">
        <color rgb="FF000000"/>
      </left>
      <right style="medium">
        <color rgb="FF000000"/>
      </right>
      <top style="medium">
        <color rgb="FF000000"/>
      </top>
      <bottom style="thin">
        <color rgb="FF000000"/>
      </bottom>
      <diagonal/>
    </border>
    <border>
      <left style="thin">
        <color indexed="64"/>
      </left>
      <right style="medium">
        <color rgb="FF000000"/>
      </right>
      <top style="thin">
        <color indexed="64"/>
      </top>
      <bottom style="thin">
        <color rgb="FF000000"/>
      </bottom>
      <diagonal/>
    </border>
    <border>
      <left style="thin">
        <color indexed="64"/>
      </left>
      <right style="medium">
        <color rgb="FF000000"/>
      </right>
      <top/>
      <bottom/>
      <diagonal/>
    </border>
    <border>
      <left style="thin">
        <color rgb="FF000000"/>
      </left>
      <right style="medium">
        <color rgb="FF000000"/>
      </right>
      <top/>
      <bottom style="thin">
        <color rgb="FF000000"/>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medium">
        <color rgb="FF000000"/>
      </left>
      <right/>
      <top/>
      <bottom style="thin">
        <color rgb="FF000000"/>
      </bottom>
      <diagonal/>
    </border>
    <border>
      <left style="medium">
        <color rgb="FF000000"/>
      </left>
      <right/>
      <top style="thin">
        <color rgb="FF000000"/>
      </top>
      <bottom style="thin">
        <color rgb="FF000000"/>
      </bottom>
      <diagonal/>
    </border>
    <border>
      <left style="medium">
        <color rgb="FF000000"/>
      </left>
      <right/>
      <top/>
      <bottom style="medium">
        <color rgb="FF000000"/>
      </bottom>
      <diagonal/>
    </border>
    <border>
      <left style="thin">
        <color rgb="FF000000"/>
      </left>
      <right/>
      <top style="medium">
        <color rgb="FF000000"/>
      </top>
      <bottom style="thin">
        <color rgb="FF000000"/>
      </bottom>
      <diagonal/>
    </border>
    <border>
      <left style="thin">
        <color rgb="FF000000"/>
      </left>
      <right/>
      <top/>
      <bottom style="medium">
        <color rgb="FF000000"/>
      </bottom>
      <diagonal/>
    </border>
    <border>
      <left/>
      <right style="thin">
        <color rgb="FF000000"/>
      </right>
      <top/>
      <bottom/>
      <diagonal/>
    </border>
    <border>
      <left style="medium">
        <color indexed="64"/>
      </left>
      <right style="thin">
        <color indexed="64"/>
      </right>
      <top style="thin">
        <color rgb="FF000000"/>
      </top>
      <bottom/>
      <diagonal/>
    </border>
    <border>
      <left/>
      <right style="medium">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medium">
        <color rgb="FF000000"/>
      </right>
      <top style="medium">
        <color rgb="FF000000"/>
      </top>
      <bottom style="thin">
        <color indexed="64"/>
      </bottom>
      <diagonal/>
    </border>
  </borders>
  <cellStyleXfs count="2">
    <xf numFmtId="0" fontId="0" fillId="0" borderId="0"/>
    <xf numFmtId="0" fontId="13" fillId="0" borderId="0" applyNumberFormat="0" applyFill="0" applyBorder="0" applyAlignment="0" applyProtection="0"/>
  </cellStyleXfs>
  <cellXfs count="549">
    <xf numFmtId="0" fontId="0" fillId="0" borderId="0" xfId="0"/>
    <xf numFmtId="0" fontId="2" fillId="0" borderId="0" xfId="0" applyFont="1" applyAlignment="1">
      <alignment horizontal="center" vertical="center" wrapText="1"/>
    </xf>
    <xf numFmtId="0" fontId="1" fillId="0" borderId="0" xfId="0" applyFont="1" applyAlignment="1">
      <alignment horizontal="center" vertical="center" wrapText="1"/>
    </xf>
    <xf numFmtId="0" fontId="6" fillId="20" borderId="20" xfId="0" applyFont="1" applyFill="1" applyBorder="1" applyAlignment="1">
      <alignment horizontal="center" vertical="center" wrapText="1"/>
    </xf>
    <xf numFmtId="0" fontId="6" fillId="20" borderId="21" xfId="0" applyFont="1" applyFill="1" applyBorder="1" applyAlignment="1">
      <alignment horizontal="center" vertical="center" wrapText="1"/>
    </xf>
    <xf numFmtId="0" fontId="2" fillId="0" borderId="8"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vertical="center" wrapText="1"/>
    </xf>
    <xf numFmtId="0" fontId="11" fillId="0" borderId="36" xfId="0" applyFont="1" applyFill="1" applyBorder="1" applyAlignment="1">
      <alignment vertical="center" wrapText="1"/>
    </xf>
    <xf numFmtId="0" fontId="2" fillId="0" borderId="0" xfId="0" applyFont="1" applyAlignment="1">
      <alignment horizontal="left" vertical="center" wrapText="1"/>
    </xf>
    <xf numFmtId="14" fontId="2"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40" xfId="0" applyFont="1" applyBorder="1" applyAlignment="1">
      <alignment horizontal="center" vertical="center" wrapText="1"/>
    </xf>
    <xf numFmtId="0" fontId="11" fillId="0" borderId="38" xfId="0" applyFont="1" applyFill="1" applyBorder="1" applyAlignment="1">
      <alignment vertical="center" wrapText="1"/>
    </xf>
    <xf numFmtId="6" fontId="2" fillId="0" borderId="2" xfId="0" applyNumberFormat="1" applyFont="1" applyBorder="1" applyAlignment="1">
      <alignment horizontal="center" vertical="center" wrapText="1"/>
    </xf>
    <xf numFmtId="6" fontId="2" fillId="0" borderId="4" xfId="0" applyNumberFormat="1" applyFont="1" applyBorder="1" applyAlignment="1">
      <alignment horizontal="center" vertical="center" wrapText="1"/>
    </xf>
    <xf numFmtId="0" fontId="15" fillId="0" borderId="36" xfId="0" applyFont="1" applyBorder="1" applyAlignment="1">
      <alignment horizontal="center" vertical="center" wrapText="1"/>
    </xf>
    <xf numFmtId="0" fontId="2" fillId="0" borderId="0" xfId="0" applyFont="1" applyBorder="1" applyAlignment="1">
      <alignment horizontal="center" vertical="center" wrapText="1"/>
    </xf>
    <xf numFmtId="0" fontId="11" fillId="0" borderId="3" xfId="0" applyFont="1" applyFill="1" applyBorder="1" applyAlignment="1">
      <alignment horizontal="center" vertical="center" wrapText="1"/>
    </xf>
    <xf numFmtId="0" fontId="13" fillId="9" borderId="0" xfId="1" applyFill="1" applyAlignment="1">
      <alignment vertical="center" wrapText="1"/>
    </xf>
    <xf numFmtId="0" fontId="17" fillId="9" borderId="1" xfId="0" applyFont="1" applyFill="1" applyBorder="1" applyAlignment="1">
      <alignment horizontal="center" vertical="center" wrapText="1"/>
    </xf>
    <xf numFmtId="14" fontId="2" fillId="0" borderId="2" xfId="0" applyNumberFormat="1" applyFont="1" applyBorder="1" applyAlignment="1">
      <alignment horizontal="center" vertical="center" wrapText="1"/>
    </xf>
    <xf numFmtId="0" fontId="2" fillId="0" borderId="47" xfId="0" applyFont="1" applyBorder="1" applyAlignment="1">
      <alignment horizontal="center" vertical="center" wrapText="1"/>
    </xf>
    <xf numFmtId="0" fontId="2" fillId="27" borderId="0" xfId="0" applyFont="1" applyFill="1" applyAlignment="1">
      <alignment horizontal="center" vertical="center" wrapText="1"/>
    </xf>
    <xf numFmtId="0" fontId="2" fillId="27" borderId="36" xfId="0" applyFont="1" applyFill="1" applyBorder="1" applyAlignment="1">
      <alignment horizontal="left" vertical="center" wrapText="1"/>
    </xf>
    <xf numFmtId="0" fontId="17" fillId="0" borderId="11"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15" xfId="0" applyFont="1" applyBorder="1" applyAlignment="1">
      <alignment horizontal="center" vertical="center" wrapText="1"/>
    </xf>
    <xf numFmtId="6" fontId="15" fillId="0" borderId="36" xfId="0" applyNumberFormat="1" applyFont="1" applyBorder="1" applyAlignment="1">
      <alignment horizontal="center" vertical="center" wrapText="1"/>
    </xf>
    <xf numFmtId="0" fontId="17" fillId="0" borderId="1" xfId="0" applyFont="1" applyBorder="1" applyAlignment="1">
      <alignment horizontal="center" vertical="center" wrapText="1"/>
    </xf>
    <xf numFmtId="0" fontId="17" fillId="0" borderId="0" xfId="0" applyFont="1" applyAlignment="1">
      <alignment horizontal="center" vertical="center" wrapText="1"/>
    </xf>
    <xf numFmtId="0" fontId="12" fillId="0" borderId="37" xfId="0" applyFont="1" applyBorder="1" applyAlignment="1">
      <alignment vertical="center"/>
    </xf>
    <xf numFmtId="0" fontId="17" fillId="9" borderId="2" xfId="0" applyFont="1" applyFill="1" applyBorder="1" applyAlignment="1">
      <alignment horizontal="center" vertical="center" wrapText="1"/>
    </xf>
    <xf numFmtId="0" fontId="17" fillId="9" borderId="4" xfId="0" applyFont="1" applyFill="1" applyBorder="1" applyAlignment="1">
      <alignment horizontal="center" vertical="center" wrapText="1"/>
    </xf>
    <xf numFmtId="14" fontId="17" fillId="9"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6" fontId="2" fillId="0" borderId="36" xfId="0" applyNumberFormat="1" applyFont="1" applyBorder="1" applyAlignment="1">
      <alignment horizontal="center" vertical="center" wrapText="1"/>
    </xf>
    <xf numFmtId="6" fontId="2" fillId="0" borderId="26" xfId="0" applyNumberFormat="1" applyFont="1" applyBorder="1" applyAlignment="1">
      <alignment horizontal="center" vertical="center" wrapText="1"/>
    </xf>
    <xf numFmtId="0" fontId="17" fillId="9" borderId="36"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1" fillId="0" borderId="38" xfId="0" applyFont="1" applyFill="1" applyBorder="1" applyAlignment="1">
      <alignment horizontal="center" vertical="center" wrapText="1"/>
    </xf>
    <xf numFmtId="0" fontId="17" fillId="0" borderId="4" xfId="0" applyFont="1" applyBorder="1" applyAlignment="1">
      <alignment horizontal="center" vertical="center" wrapText="1"/>
    </xf>
    <xf numFmtId="0" fontId="11" fillId="0" borderId="4" xfId="0" applyFont="1" applyFill="1" applyBorder="1" applyAlignment="1">
      <alignment vertical="center" wrapText="1"/>
    </xf>
    <xf numFmtId="0" fontId="17" fillId="9" borderId="5"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17" fillId="0" borderId="2" xfId="0" applyFont="1" applyBorder="1" applyAlignment="1">
      <alignment horizontal="center" vertical="center" wrapText="1"/>
    </xf>
    <xf numFmtId="0" fontId="17" fillId="0" borderId="36" xfId="0" applyFont="1" applyBorder="1" applyAlignment="1">
      <alignment horizontal="center" vertical="center" wrapText="1"/>
    </xf>
    <xf numFmtId="6" fontId="2" fillId="0" borderId="2" xfId="0" applyNumberFormat="1" applyFont="1" applyFill="1" applyBorder="1" applyAlignment="1">
      <alignment horizontal="center" vertical="center" wrapText="1"/>
    </xf>
    <xf numFmtId="0" fontId="17" fillId="0" borderId="3" xfId="0" applyFont="1" applyBorder="1" applyAlignment="1">
      <alignment horizontal="center" vertical="center" wrapText="1"/>
    </xf>
    <xf numFmtId="0" fontId="17" fillId="27" borderId="36" xfId="0" applyFont="1" applyFill="1" applyBorder="1" applyAlignment="1">
      <alignment horizontal="center" vertical="center" wrapText="1"/>
    </xf>
    <xf numFmtId="0" fontId="2" fillId="27" borderId="36" xfId="0" applyFont="1" applyFill="1" applyBorder="1" applyAlignment="1">
      <alignment horizontal="center" vertical="center" wrapText="1"/>
    </xf>
    <xf numFmtId="0" fontId="2" fillId="27" borderId="49" xfId="0" applyFont="1" applyFill="1" applyBorder="1" applyAlignment="1">
      <alignment horizontal="left" vertical="center" wrapText="1"/>
    </xf>
    <xf numFmtId="0" fontId="17" fillId="0" borderId="47" xfId="0" applyFont="1" applyBorder="1" applyAlignment="1">
      <alignment horizontal="center" vertical="center" wrapText="1"/>
    </xf>
    <xf numFmtId="0" fontId="12" fillId="0" borderId="38" xfId="0" applyFont="1" applyBorder="1" applyAlignment="1">
      <alignment horizontal="center" vertical="center" wrapText="1"/>
    </xf>
    <xf numFmtId="6" fontId="17" fillId="0" borderId="36" xfId="0" applyNumberFormat="1" applyFont="1" applyBorder="1" applyAlignment="1">
      <alignment horizontal="center" vertical="center" wrapText="1"/>
    </xf>
    <xf numFmtId="0" fontId="2" fillId="0" borderId="25" xfId="0" applyFont="1" applyBorder="1" applyAlignment="1">
      <alignment horizontal="left" vertical="center" wrapText="1"/>
    </xf>
    <xf numFmtId="0" fontId="12" fillId="0" borderId="51" xfId="0" applyFont="1" applyBorder="1" applyAlignment="1">
      <alignment vertical="center"/>
    </xf>
    <xf numFmtId="0" fontId="12" fillId="0" borderId="55" xfId="0" applyFont="1" applyBorder="1" applyAlignment="1">
      <alignment vertical="center"/>
    </xf>
    <xf numFmtId="0" fontId="12" fillId="0" borderId="49" xfId="0" applyFont="1" applyBorder="1" applyAlignment="1">
      <alignment vertical="center"/>
    </xf>
    <xf numFmtId="6" fontId="15" fillId="0" borderId="36"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6" fontId="11" fillId="0" borderId="36" xfId="0" applyNumberFormat="1" applyFont="1" applyBorder="1" applyAlignment="1">
      <alignment horizontal="center" vertical="center" wrapText="1"/>
    </xf>
    <xf numFmtId="0" fontId="11" fillId="0" borderId="36"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 xfId="0" applyFont="1" applyBorder="1" applyAlignment="1">
      <alignment horizontal="center" vertical="center" wrapText="1"/>
    </xf>
    <xf numFmtId="6" fontId="11" fillId="0" borderId="36" xfId="0" applyNumberFormat="1" applyFont="1" applyFill="1" applyBorder="1" applyAlignment="1">
      <alignment horizontal="center" vertical="center" wrapText="1"/>
    </xf>
    <xf numFmtId="0" fontId="17" fillId="9" borderId="0" xfId="0" applyFont="1" applyFill="1" applyAlignment="1">
      <alignment vertical="center" wrapText="1"/>
    </xf>
    <xf numFmtId="0" fontId="18" fillId="0" borderId="36" xfId="0" applyFont="1" applyBorder="1" applyAlignment="1">
      <alignment horizontal="center" vertical="center" wrapText="1"/>
    </xf>
    <xf numFmtId="3" fontId="2" fillId="0" borderId="2" xfId="0" applyNumberFormat="1" applyFont="1" applyBorder="1" applyAlignment="1">
      <alignment horizontal="center" vertical="center" wrapText="1"/>
    </xf>
    <xf numFmtId="0" fontId="2" fillId="0" borderId="36" xfId="0" applyFont="1" applyBorder="1" applyAlignment="1">
      <alignment vertical="center" wrapText="1"/>
    </xf>
    <xf numFmtId="0" fontId="11" fillId="0" borderId="36" xfId="0" applyNumberFormat="1" applyFont="1" applyFill="1" applyBorder="1" applyAlignment="1">
      <alignment horizontal="center" vertical="center" wrapText="1"/>
    </xf>
    <xf numFmtId="14" fontId="2" fillId="0" borderId="36" xfId="0" applyNumberFormat="1" applyFont="1" applyBorder="1" applyAlignment="1">
      <alignment horizontal="center" vertical="center" wrapText="1"/>
    </xf>
    <xf numFmtId="0" fontId="12" fillId="0" borderId="36" xfId="0" applyFont="1" applyBorder="1" applyAlignment="1">
      <alignment horizontal="center" vertical="center" wrapText="1"/>
    </xf>
    <xf numFmtId="6" fontId="12" fillId="0" borderId="36" xfId="0" applyNumberFormat="1" applyFont="1" applyFill="1" applyBorder="1" applyAlignment="1">
      <alignment horizontal="center" vertical="center" wrapText="1"/>
    </xf>
    <xf numFmtId="0" fontId="12" fillId="0" borderId="36" xfId="0" applyFont="1" applyFill="1" applyBorder="1" applyAlignment="1">
      <alignment horizontal="center" vertical="center" wrapText="1"/>
    </xf>
    <xf numFmtId="0" fontId="11" fillId="0" borderId="36" xfId="0" applyFont="1" applyFill="1" applyBorder="1" applyAlignment="1">
      <alignment horizontal="center" vertical="center" wrapText="1"/>
    </xf>
    <xf numFmtId="3" fontId="2" fillId="0" borderId="36" xfId="0" applyNumberFormat="1" applyFont="1" applyBorder="1" applyAlignment="1">
      <alignment horizontal="center" vertical="center" wrapText="1"/>
    </xf>
    <xf numFmtId="3" fontId="2" fillId="0" borderId="36" xfId="0" applyNumberFormat="1" applyFont="1" applyFill="1" applyBorder="1" applyAlignment="1">
      <alignment horizontal="center" vertical="center" wrapText="1"/>
    </xf>
    <xf numFmtId="14" fontId="2" fillId="0" borderId="36" xfId="0" applyNumberFormat="1" applyFont="1" applyFill="1" applyBorder="1" applyAlignment="1">
      <alignment horizontal="center" vertical="center" wrapText="1"/>
    </xf>
    <xf numFmtId="165" fontId="11" fillId="0" borderId="36" xfId="0" applyNumberFormat="1" applyFont="1" applyFill="1" applyBorder="1" applyAlignment="1">
      <alignment horizontal="center" vertical="center" wrapText="1"/>
    </xf>
    <xf numFmtId="0" fontId="12" fillId="0" borderId="36" xfId="0" applyFont="1" applyFill="1" applyBorder="1" applyAlignment="1">
      <alignment horizontal="center" vertical="top" wrapText="1"/>
    </xf>
    <xf numFmtId="3" fontId="12" fillId="0" borderId="36" xfId="0" applyNumberFormat="1" applyFont="1" applyFill="1" applyBorder="1" applyAlignment="1">
      <alignment horizontal="center" vertical="center" wrapText="1"/>
    </xf>
    <xf numFmtId="6" fontId="12" fillId="0" borderId="36" xfId="0" applyNumberFormat="1" applyFont="1" applyBorder="1" applyAlignment="1">
      <alignment horizontal="center" vertical="center" wrapText="1"/>
    </xf>
    <xf numFmtId="3" fontId="17" fillId="0" borderId="36" xfId="0" applyNumberFormat="1" applyFont="1" applyBorder="1" applyAlignment="1">
      <alignment horizontal="center" vertical="center" wrapText="1"/>
    </xf>
    <xf numFmtId="6" fontId="11" fillId="0" borderId="36" xfId="0" applyNumberFormat="1" applyFont="1" applyFill="1" applyBorder="1" applyAlignment="1">
      <alignment vertical="center" wrapText="1"/>
    </xf>
    <xf numFmtId="0" fontId="17" fillId="0" borderId="36" xfId="0" applyFont="1" applyFill="1" applyBorder="1" applyAlignment="1">
      <alignment horizontal="center" vertical="center" wrapText="1"/>
    </xf>
    <xf numFmtId="0" fontId="2" fillId="0" borderId="36" xfId="0" applyNumberFormat="1" applyFont="1" applyFill="1" applyBorder="1" applyAlignment="1">
      <alignment horizontal="center" vertical="center" wrapText="1"/>
    </xf>
    <xf numFmtId="0" fontId="12" fillId="0" borderId="36" xfId="0" applyFont="1" applyBorder="1" applyAlignment="1">
      <alignment horizontal="center" vertical="top" wrapText="1"/>
    </xf>
    <xf numFmtId="3" fontId="12" fillId="0" borderId="36" xfId="0" applyNumberFormat="1" applyFont="1" applyBorder="1" applyAlignment="1">
      <alignment horizontal="center" vertical="center" wrapText="1"/>
    </xf>
    <xf numFmtId="14" fontId="17" fillId="0" borderId="36" xfId="0" applyNumberFormat="1" applyFont="1" applyBorder="1" applyAlignment="1">
      <alignment horizontal="center" vertical="center" wrapText="1"/>
    </xf>
    <xf numFmtId="0" fontId="2" fillId="9" borderId="36" xfId="0" applyFont="1" applyFill="1" applyBorder="1" applyAlignment="1">
      <alignment vertical="center" wrapText="1"/>
    </xf>
    <xf numFmtId="0" fontId="2" fillId="9" borderId="36" xfId="0" applyFont="1" applyFill="1" applyBorder="1" applyAlignment="1">
      <alignment horizontal="center" vertical="center" wrapText="1"/>
    </xf>
    <xf numFmtId="14" fontId="2" fillId="9" borderId="36" xfId="0" applyNumberFormat="1" applyFont="1" applyFill="1" applyBorder="1" applyAlignment="1">
      <alignment horizontal="center" vertical="center" wrapText="1"/>
    </xf>
    <xf numFmtId="6" fontId="2" fillId="0" borderId="36" xfId="0" applyNumberFormat="1" applyFont="1" applyFill="1" applyBorder="1" applyAlignment="1">
      <alignment horizontal="center" vertical="center" wrapText="1"/>
    </xf>
    <xf numFmtId="8" fontId="2" fillId="0" borderId="36" xfId="0" applyNumberFormat="1" applyFont="1" applyBorder="1" applyAlignment="1">
      <alignment horizontal="center" vertical="center" wrapText="1"/>
    </xf>
    <xf numFmtId="0" fontId="17" fillId="9" borderId="36" xfId="0" applyFont="1" applyFill="1" applyBorder="1" applyAlignment="1">
      <alignment horizontal="left" vertical="center" wrapText="1"/>
    </xf>
    <xf numFmtId="0" fontId="21" fillId="9" borderId="36" xfId="0" applyFont="1" applyFill="1" applyBorder="1" applyAlignment="1">
      <alignment horizontal="center" vertical="center" wrapText="1"/>
    </xf>
    <xf numFmtId="0" fontId="12" fillId="0" borderId="36" xfId="0" applyFont="1" applyBorder="1" applyAlignment="1">
      <alignment horizontal="left" vertical="center"/>
    </xf>
    <xf numFmtId="3" fontId="12" fillId="0" borderId="36" xfId="0" applyNumberFormat="1" applyFont="1" applyBorder="1" applyAlignment="1">
      <alignment horizontal="center" vertical="center"/>
    </xf>
    <xf numFmtId="0" fontId="11" fillId="0" borderId="36" xfId="0" applyFont="1" applyFill="1" applyBorder="1" applyAlignment="1">
      <alignment vertical="top" wrapText="1"/>
    </xf>
    <xf numFmtId="0" fontId="2" fillId="27" borderId="36" xfId="0" applyFont="1" applyFill="1" applyBorder="1" applyAlignment="1">
      <alignment vertical="center" wrapText="1"/>
    </xf>
    <xf numFmtId="0" fontId="7" fillId="27" borderId="36" xfId="0" applyFont="1" applyFill="1" applyBorder="1" applyAlignment="1">
      <alignment horizontal="center" vertical="center" wrapText="1"/>
    </xf>
    <xf numFmtId="0" fontId="11" fillId="27" borderId="36" xfId="0" applyFont="1" applyFill="1" applyBorder="1" applyAlignment="1">
      <alignment vertical="center" wrapText="1"/>
    </xf>
    <xf numFmtId="0" fontId="7" fillId="0" borderId="36" xfId="0" applyFont="1" applyBorder="1" applyAlignment="1">
      <alignment horizontal="center" vertical="center" wrapText="1"/>
    </xf>
    <xf numFmtId="0" fontId="2" fillId="0" borderId="9" xfId="0" applyFont="1" applyBorder="1" applyAlignment="1">
      <alignment horizontal="center" vertical="center" wrapText="1"/>
    </xf>
    <xf numFmtId="0" fontId="22" fillId="0" borderId="31" xfId="0" applyFont="1" applyBorder="1" applyAlignment="1">
      <alignment vertical="top" wrapText="1"/>
    </xf>
    <xf numFmtId="0" fontId="22" fillId="0" borderId="0" xfId="0" applyFont="1" applyBorder="1" applyAlignment="1">
      <alignment vertical="top" wrapText="1"/>
    </xf>
    <xf numFmtId="0" fontId="22" fillId="0" borderId="36" xfId="0" applyFont="1" applyBorder="1" applyAlignment="1">
      <alignment vertical="top" wrapText="1"/>
    </xf>
    <xf numFmtId="0" fontId="2" fillId="0" borderId="36" xfId="0" applyFont="1" applyBorder="1" applyAlignment="1">
      <alignment vertical="top" wrapText="1"/>
    </xf>
    <xf numFmtId="0" fontId="2" fillId="0" borderId="47" xfId="0" applyFont="1" applyBorder="1" applyAlignment="1">
      <alignment vertical="center" wrapText="1"/>
    </xf>
    <xf numFmtId="0" fontId="2" fillId="0" borderId="23" xfId="0" applyFont="1" applyBorder="1" applyAlignment="1">
      <alignment horizontal="center" vertical="center" wrapText="1"/>
    </xf>
    <xf numFmtId="3" fontId="2" fillId="0" borderId="59" xfId="0" applyNumberFormat="1" applyFont="1" applyBorder="1" applyAlignment="1">
      <alignment horizontal="center" vertical="center" wrapText="1"/>
    </xf>
    <xf numFmtId="3" fontId="2" fillId="0" borderId="60" xfId="0" applyNumberFormat="1" applyFont="1" applyBorder="1" applyAlignment="1">
      <alignment horizontal="center" vertical="center" wrapText="1"/>
    </xf>
    <xf numFmtId="0" fontId="2" fillId="0" borderId="61" xfId="0" applyFont="1" applyBorder="1" applyAlignment="1">
      <alignment horizontal="center" vertical="center" wrapText="1"/>
    </xf>
    <xf numFmtId="0" fontId="2" fillId="0" borderId="62" xfId="0" applyFont="1" applyBorder="1" applyAlignment="1">
      <alignment horizontal="center" vertical="center" wrapText="1"/>
    </xf>
    <xf numFmtId="0" fontId="2" fillId="0" borderId="63" xfId="0" applyFont="1" applyBorder="1" applyAlignment="1">
      <alignment horizontal="center" vertical="center" wrapText="1"/>
    </xf>
    <xf numFmtId="0" fontId="2" fillId="0" borderId="64" xfId="0" applyFont="1" applyBorder="1" applyAlignment="1">
      <alignment horizontal="center" vertical="center" wrapText="1"/>
    </xf>
    <xf numFmtId="0" fontId="11" fillId="0" borderId="64" xfId="0" applyFont="1" applyBorder="1" applyAlignment="1">
      <alignment horizontal="center" vertical="center" wrapText="1"/>
    </xf>
    <xf numFmtId="0" fontId="17" fillId="9" borderId="64" xfId="0" applyFont="1" applyFill="1" applyBorder="1" applyAlignment="1">
      <alignment horizontal="center" vertical="center" wrapText="1"/>
    </xf>
    <xf numFmtId="6" fontId="11" fillId="0" borderId="63" xfId="0" applyNumberFormat="1" applyFont="1" applyBorder="1" applyAlignment="1">
      <alignment horizontal="center" vertical="center" wrapText="1"/>
    </xf>
    <xf numFmtId="6" fontId="11" fillId="0" borderId="63" xfId="0" applyNumberFormat="1" applyFont="1" applyFill="1" applyBorder="1" applyAlignment="1">
      <alignment horizontal="center" vertical="center" wrapText="1"/>
    </xf>
    <xf numFmtId="164" fontId="11" fillId="0" borderId="63" xfId="0" applyNumberFormat="1" applyFont="1" applyBorder="1" applyAlignment="1">
      <alignment horizontal="center" vertical="center" wrapText="1"/>
    </xf>
    <xf numFmtId="0" fontId="2" fillId="9" borderId="63" xfId="0" applyFont="1" applyFill="1" applyBorder="1" applyAlignment="1">
      <alignment horizontal="center" vertical="center" wrapText="1"/>
    </xf>
    <xf numFmtId="0" fontId="17" fillId="0" borderId="63" xfId="0" applyFont="1" applyBorder="1" applyAlignment="1">
      <alignment horizontal="center" vertical="center" wrapText="1"/>
    </xf>
    <xf numFmtId="0" fontId="17" fillId="0" borderId="67" xfId="0" applyFont="1" applyBorder="1" applyAlignment="1">
      <alignment horizontal="center" vertical="center" wrapText="1"/>
    </xf>
    <xf numFmtId="0" fontId="17" fillId="9" borderId="63" xfId="0" applyFont="1" applyFill="1" applyBorder="1" applyAlignment="1">
      <alignment horizontal="center" vertical="center" wrapText="1"/>
    </xf>
    <xf numFmtId="0" fontId="17" fillId="9" borderId="67" xfId="0" applyFont="1" applyFill="1" applyBorder="1" applyAlignment="1">
      <alignment horizontal="center" vertical="center" wrapText="1"/>
    </xf>
    <xf numFmtId="0" fontId="12" fillId="0" borderId="63" xfId="0" applyFont="1" applyBorder="1" applyAlignment="1">
      <alignment horizontal="left" vertical="center"/>
    </xf>
    <xf numFmtId="0" fontId="12" fillId="0" borderId="67" xfId="0" applyFont="1" applyBorder="1" applyAlignment="1">
      <alignment horizontal="left" vertical="center"/>
    </xf>
    <xf numFmtId="6" fontId="2" fillId="0" borderId="63" xfId="0" applyNumberFormat="1" applyFont="1" applyBorder="1" applyAlignment="1">
      <alignment horizontal="center" vertical="center" wrapText="1"/>
    </xf>
    <xf numFmtId="6" fontId="17" fillId="0" borderId="63" xfId="0" applyNumberFormat="1" applyFont="1" applyBorder="1" applyAlignment="1">
      <alignment horizontal="center" vertical="center" wrapText="1"/>
    </xf>
    <xf numFmtId="0" fontId="2" fillId="0" borderId="68" xfId="0" applyFont="1" applyBorder="1" applyAlignment="1">
      <alignment horizontal="center" vertical="center" wrapText="1"/>
    </xf>
    <xf numFmtId="0" fontId="2" fillId="0" borderId="69" xfId="0" applyFont="1" applyBorder="1" applyAlignment="1">
      <alignment horizontal="center" vertical="center" wrapText="1"/>
    </xf>
    <xf numFmtId="0" fontId="14" fillId="0" borderId="2" xfId="0" applyFont="1" applyBorder="1" applyAlignment="1">
      <alignment horizontal="center" vertical="center" wrapText="1"/>
    </xf>
    <xf numFmtId="0" fontId="2" fillId="0" borderId="49" xfId="0" applyFont="1" applyBorder="1" applyAlignment="1">
      <alignment horizontal="center" vertical="center" wrapText="1"/>
    </xf>
    <xf numFmtId="0" fontId="13" fillId="0" borderId="49" xfId="1" applyBorder="1" applyAlignment="1">
      <alignment vertical="center" wrapText="1"/>
    </xf>
    <xf numFmtId="0" fontId="13" fillId="9" borderId="49" xfId="1" applyFill="1" applyBorder="1" applyAlignment="1">
      <alignment vertical="center" wrapText="1"/>
    </xf>
    <xf numFmtId="0" fontId="17" fillId="0" borderId="49" xfId="0" applyFont="1" applyBorder="1" applyAlignment="1">
      <alignment horizontal="center" vertical="center" wrapText="1"/>
    </xf>
    <xf numFmtId="0" fontId="2" fillId="0" borderId="49" xfId="0" applyFont="1" applyFill="1" applyBorder="1" applyAlignment="1">
      <alignment horizontal="center" vertical="center" wrapText="1"/>
    </xf>
    <xf numFmtId="0" fontId="17" fillId="9" borderId="49" xfId="0" applyFont="1" applyFill="1" applyBorder="1" applyAlignment="1">
      <alignment horizontal="center" vertical="center" wrapText="1"/>
    </xf>
    <xf numFmtId="0" fontId="12" fillId="0" borderId="49" xfId="0" applyFont="1" applyBorder="1" applyAlignment="1">
      <alignment horizontal="left" vertical="center"/>
    </xf>
    <xf numFmtId="0" fontId="6" fillId="20" borderId="40" xfId="0" applyFont="1" applyFill="1" applyBorder="1" applyAlignment="1">
      <alignment horizontal="center" vertical="center" wrapText="1"/>
    </xf>
    <xf numFmtId="0" fontId="6" fillId="20" borderId="46" xfId="0" applyFont="1" applyFill="1" applyBorder="1" applyAlignment="1">
      <alignment horizontal="center" vertical="center" wrapText="1"/>
    </xf>
    <xf numFmtId="0" fontId="2" fillId="9" borderId="37" xfId="0" applyFont="1" applyFill="1" applyBorder="1" applyAlignment="1">
      <alignment horizontal="center" vertical="center" wrapText="1"/>
    </xf>
    <xf numFmtId="0" fontId="17" fillId="0" borderId="62" xfId="0" applyFont="1" applyBorder="1" applyAlignment="1">
      <alignment horizontal="center" vertical="center" wrapText="1"/>
    </xf>
    <xf numFmtId="0" fontId="17" fillId="0" borderId="64" xfId="0" applyFont="1" applyBorder="1" applyAlignment="1">
      <alignment horizontal="center" vertical="center" wrapText="1"/>
    </xf>
    <xf numFmtId="0" fontId="17" fillId="9" borderId="71" xfId="0" applyFont="1" applyFill="1" applyBorder="1" applyAlignment="1">
      <alignment horizontal="center" vertical="center" wrapText="1"/>
    </xf>
    <xf numFmtId="0" fontId="11" fillId="0" borderId="63" xfId="0" applyFont="1" applyBorder="1" applyAlignment="1">
      <alignment horizontal="center" vertical="center" wrapText="1"/>
    </xf>
    <xf numFmtId="0" fontId="12" fillId="0" borderId="63" xfId="0" applyFont="1" applyBorder="1" applyAlignment="1">
      <alignment horizontal="center" vertical="center" wrapText="1"/>
    </xf>
    <xf numFmtId="3" fontId="2" fillId="0" borderId="72"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17" fillId="0" borderId="9" xfId="0" applyFont="1" applyBorder="1" applyAlignment="1">
      <alignment horizontal="center" vertical="center" wrapText="1"/>
    </xf>
    <xf numFmtId="0" fontId="11" fillId="0" borderId="3" xfId="0" applyFont="1" applyBorder="1" applyAlignment="1">
      <alignment horizontal="center" vertical="center" wrapText="1"/>
    </xf>
    <xf numFmtId="0" fontId="17" fillId="9" borderId="3" xfId="0" applyFont="1" applyFill="1" applyBorder="1" applyAlignment="1">
      <alignment horizontal="center" vertical="center" wrapText="1"/>
    </xf>
    <xf numFmtId="6" fontId="11" fillId="0" borderId="49" xfId="0" applyNumberFormat="1" applyFont="1" applyBorder="1" applyAlignment="1">
      <alignment horizontal="center" vertical="center" wrapText="1"/>
    </xf>
    <xf numFmtId="6" fontId="11" fillId="0" borderId="49" xfId="0" applyNumberFormat="1" applyFont="1" applyFill="1" applyBorder="1" applyAlignment="1">
      <alignment horizontal="center" vertical="center" wrapText="1"/>
    </xf>
    <xf numFmtId="0" fontId="12" fillId="0" borderId="49" xfId="0" applyFont="1" applyBorder="1" applyAlignment="1">
      <alignment horizontal="center" vertical="center" wrapText="1"/>
    </xf>
    <xf numFmtId="0" fontId="2" fillId="9" borderId="49" xfId="0" applyFont="1" applyFill="1" applyBorder="1" applyAlignment="1">
      <alignment horizontal="center" vertical="center" wrapText="1"/>
    </xf>
    <xf numFmtId="6" fontId="17" fillId="0" borderId="49" xfId="0" applyNumberFormat="1" applyFont="1" applyBorder="1" applyAlignment="1">
      <alignment horizontal="center" vertical="center" wrapText="1"/>
    </xf>
    <xf numFmtId="0" fontId="2" fillId="0" borderId="73" xfId="0" applyFont="1" applyBorder="1" applyAlignment="1">
      <alignment horizontal="center" vertical="center" wrapText="1"/>
    </xf>
    <xf numFmtId="0" fontId="2" fillId="0" borderId="59" xfId="0" applyFont="1" applyBorder="1" applyAlignment="1">
      <alignment horizontal="center" vertical="center" wrapText="1"/>
    </xf>
    <xf numFmtId="0" fontId="2" fillId="0" borderId="74" xfId="0" applyFont="1" applyBorder="1" applyAlignment="1">
      <alignment horizontal="center" vertical="center" wrapText="1"/>
    </xf>
    <xf numFmtId="0" fontId="2" fillId="0" borderId="75" xfId="0" applyFont="1" applyBorder="1" applyAlignment="1">
      <alignment horizontal="center" vertical="center" wrapText="1"/>
    </xf>
    <xf numFmtId="0" fontId="11" fillId="0" borderId="49" xfId="0" applyFont="1" applyBorder="1" applyAlignment="1">
      <alignment horizontal="center" vertical="center" wrapText="1"/>
    </xf>
    <xf numFmtId="0" fontId="11" fillId="0" borderId="76" xfId="0" applyFont="1" applyBorder="1" applyAlignment="1">
      <alignment horizontal="center" vertical="center" wrapText="1"/>
    </xf>
    <xf numFmtId="0" fontId="17" fillId="9" borderId="76" xfId="0" applyFont="1" applyFill="1" applyBorder="1" applyAlignment="1">
      <alignment horizontal="center" vertical="center" wrapText="1"/>
    </xf>
    <xf numFmtId="0" fontId="21" fillId="9" borderId="67" xfId="0" applyFont="1" applyFill="1" applyBorder="1" applyAlignment="1">
      <alignment horizontal="center" vertical="center" wrapText="1"/>
    </xf>
    <xf numFmtId="6" fontId="2" fillId="0" borderId="63" xfId="0" applyNumberFormat="1" applyFont="1" applyFill="1" applyBorder="1" applyAlignment="1">
      <alignment horizontal="center" vertical="center" wrapText="1"/>
    </xf>
    <xf numFmtId="0" fontId="2" fillId="0" borderId="63" xfId="0" applyFont="1" applyFill="1" applyBorder="1" applyAlignment="1">
      <alignment horizontal="center" vertical="center" wrapText="1"/>
    </xf>
    <xf numFmtId="0" fontId="2" fillId="0" borderId="67" xfId="0" applyFont="1" applyFill="1" applyBorder="1" applyAlignment="1">
      <alignment horizontal="center" vertical="center" wrapText="1"/>
    </xf>
    <xf numFmtId="0" fontId="2" fillId="0" borderId="67" xfId="0" applyFont="1" applyBorder="1" applyAlignment="1">
      <alignment horizontal="center" vertical="center" wrapText="1"/>
    </xf>
    <xf numFmtId="0" fontId="2" fillId="0" borderId="77" xfId="0" applyFont="1" applyBorder="1" applyAlignment="1">
      <alignment horizontal="center" vertical="center" wrapText="1"/>
    </xf>
    <xf numFmtId="6" fontId="2" fillId="0" borderId="49" xfId="0" applyNumberFormat="1" applyFont="1" applyBorder="1" applyAlignment="1">
      <alignment horizontal="center" vertical="center" wrapText="1"/>
    </xf>
    <xf numFmtId="0" fontId="7" fillId="9" borderId="37" xfId="0" applyFont="1" applyFill="1" applyBorder="1" applyAlignment="1">
      <alignment horizontal="center" vertical="center" wrapText="1"/>
    </xf>
    <xf numFmtId="6" fontId="11" fillId="0" borderId="63" xfId="0" applyNumberFormat="1" applyFont="1" applyFill="1" applyBorder="1" applyAlignment="1">
      <alignment vertical="center" wrapText="1"/>
    </xf>
    <xf numFmtId="6" fontId="12" fillId="0" borderId="63" xfId="0" applyNumberFormat="1" applyFont="1" applyBorder="1" applyAlignment="1">
      <alignment horizontal="center" vertical="center" wrapText="1"/>
    </xf>
    <xf numFmtId="0" fontId="21" fillId="9" borderId="49" xfId="0" applyFont="1" applyFill="1" applyBorder="1" applyAlignment="1">
      <alignment horizontal="center" vertical="center" wrapText="1"/>
    </xf>
    <xf numFmtId="6" fontId="2" fillId="0" borderId="49" xfId="0" quotePrefix="1" applyNumberFormat="1" applyFont="1" applyFill="1" applyBorder="1" applyAlignment="1">
      <alignment horizontal="center" vertical="center" wrapText="1"/>
    </xf>
    <xf numFmtId="6" fontId="2" fillId="0" borderId="64" xfId="0" applyNumberFormat="1" applyFont="1" applyBorder="1" applyAlignment="1">
      <alignment horizontal="center" vertical="center" wrapText="1"/>
    </xf>
    <xf numFmtId="6" fontId="15" fillId="0" borderId="63" xfId="0" applyNumberFormat="1" applyFont="1" applyFill="1" applyBorder="1" applyAlignment="1">
      <alignment horizontal="center" vertical="center" wrapText="1"/>
    </xf>
    <xf numFmtId="0" fontId="17" fillId="0" borderId="63" xfId="0" applyFont="1" applyFill="1" applyBorder="1" applyAlignment="1">
      <alignment horizontal="center" vertical="center" wrapText="1"/>
    </xf>
    <xf numFmtId="6" fontId="11" fillId="0" borderId="49" xfId="0" applyNumberFormat="1" applyFont="1" applyFill="1" applyBorder="1" applyAlignment="1">
      <alignment vertical="center" wrapText="1"/>
    </xf>
    <xf numFmtId="0" fontId="17" fillId="0" borderId="49" xfId="0" applyFont="1" applyFill="1" applyBorder="1" applyAlignment="1">
      <alignment horizontal="center" vertical="center" wrapText="1"/>
    </xf>
    <xf numFmtId="0" fontId="2" fillId="0" borderId="71" xfId="0" applyFont="1" applyBorder="1" applyAlignment="1">
      <alignment horizontal="center" vertical="center" wrapText="1"/>
    </xf>
    <xf numFmtId="0" fontId="12" fillId="0" borderId="63" xfId="0" applyFont="1" applyFill="1" applyBorder="1" applyAlignment="1">
      <alignment horizontal="center" vertical="center" wrapText="1"/>
    </xf>
    <xf numFmtId="6" fontId="11" fillId="0" borderId="63" xfId="0" applyNumberFormat="1" applyFont="1" applyFill="1" applyBorder="1" applyAlignment="1">
      <alignment horizontal="center" vertical="top" wrapText="1"/>
    </xf>
    <xf numFmtId="0" fontId="11" fillId="0" borderId="63" xfId="0" applyFont="1" applyFill="1" applyBorder="1" applyAlignment="1">
      <alignment horizontal="center" vertical="center" wrapText="1"/>
    </xf>
    <xf numFmtId="6" fontId="2" fillId="0" borderId="3" xfId="0" applyNumberFormat="1" applyFont="1" applyFill="1" applyBorder="1" applyAlignment="1">
      <alignment horizontal="center" vertical="center" wrapText="1"/>
    </xf>
    <xf numFmtId="6" fontId="2" fillId="0" borderId="3" xfId="0" applyNumberFormat="1" applyFont="1" applyBorder="1" applyAlignment="1">
      <alignment horizontal="center" vertical="center" wrapText="1"/>
    </xf>
    <xf numFmtId="6" fontId="12" fillId="0" borderId="49" xfId="0" applyNumberFormat="1" applyFont="1" applyBorder="1" applyAlignment="1">
      <alignment horizontal="center" vertical="center" wrapText="1"/>
    </xf>
    <xf numFmtId="6" fontId="2" fillId="0" borderId="49" xfId="0" applyNumberFormat="1" applyFont="1" applyFill="1" applyBorder="1" applyAlignment="1">
      <alignment horizontal="center" vertical="center" wrapText="1"/>
    </xf>
    <xf numFmtId="6" fontId="15" fillId="0" borderId="49" xfId="0" applyNumberFormat="1" applyFont="1" applyFill="1" applyBorder="1" applyAlignment="1">
      <alignment horizontal="center" vertical="center" wrapText="1"/>
    </xf>
    <xf numFmtId="3" fontId="2" fillId="0" borderId="78" xfId="0" applyNumberFormat="1" applyFont="1" applyBorder="1" applyAlignment="1">
      <alignment horizontal="center" vertical="center" wrapText="1"/>
    </xf>
    <xf numFmtId="6" fontId="11" fillId="0" borderId="63" xfId="0" applyNumberFormat="1" applyFont="1" applyBorder="1" applyAlignment="1">
      <alignment horizontal="center" vertical="top" wrapText="1"/>
    </xf>
    <xf numFmtId="0" fontId="12" fillId="0" borderId="49" xfId="0" applyFont="1" applyFill="1" applyBorder="1" applyAlignment="1">
      <alignment horizontal="center" vertical="center" wrapText="1"/>
    </xf>
    <xf numFmtId="0" fontId="12" fillId="0" borderId="49" xfId="0" applyFont="1" applyFill="1" applyBorder="1" applyAlignment="1">
      <alignment horizontal="center" vertical="top" wrapText="1"/>
    </xf>
    <xf numFmtId="0" fontId="11" fillId="0" borderId="49" xfId="0" applyFont="1" applyFill="1" applyBorder="1" applyAlignment="1">
      <alignment horizontal="center" vertical="center" wrapText="1"/>
    </xf>
    <xf numFmtId="0" fontId="11" fillId="9" borderId="37" xfId="0" applyFont="1" applyFill="1" applyBorder="1" applyAlignment="1">
      <alignment vertical="center" wrapText="1"/>
    </xf>
    <xf numFmtId="6" fontId="12" fillId="0" borderId="63" xfId="0" applyNumberFormat="1" applyFont="1" applyFill="1" applyBorder="1" applyAlignment="1">
      <alignment horizontal="center" vertical="center" wrapText="1"/>
    </xf>
    <xf numFmtId="0" fontId="17" fillId="9" borderId="63" xfId="0" applyFont="1" applyFill="1" applyBorder="1" applyAlignment="1">
      <alignment horizontal="left" vertical="center" wrapText="1"/>
    </xf>
    <xf numFmtId="0" fontId="17" fillId="0" borderId="68" xfId="0" applyFont="1" applyBorder="1" applyAlignment="1">
      <alignment horizontal="center" vertical="center" wrapText="1"/>
    </xf>
    <xf numFmtId="0" fontId="17" fillId="0" borderId="69" xfId="0" applyFont="1" applyBorder="1" applyAlignment="1">
      <alignment horizontal="center" vertical="center" wrapText="1"/>
    </xf>
    <xf numFmtId="3" fontId="2" fillId="0" borderId="79" xfId="0" applyNumberFormat="1" applyFont="1" applyBorder="1" applyAlignment="1">
      <alignment horizontal="center" vertical="center" wrapText="1"/>
    </xf>
    <xf numFmtId="0" fontId="12" fillId="9" borderId="49" xfId="0" applyFont="1" applyFill="1" applyBorder="1" applyAlignment="1">
      <alignment vertical="center" wrapText="1"/>
    </xf>
    <xf numFmtId="0" fontId="2" fillId="9" borderId="37" xfId="0" applyFont="1" applyFill="1" applyBorder="1" applyAlignment="1">
      <alignment horizontal="left" vertical="center" wrapText="1"/>
    </xf>
    <xf numFmtId="0" fontId="2" fillId="0" borderId="80" xfId="0" applyFont="1" applyBorder="1" applyAlignment="1">
      <alignment horizontal="center" vertical="center" wrapText="1"/>
    </xf>
    <xf numFmtId="6" fontId="12" fillId="0" borderId="49" xfId="0" applyNumberFormat="1" applyFont="1" applyFill="1" applyBorder="1" applyAlignment="1">
      <alignment horizontal="center" vertical="center" wrapText="1"/>
    </xf>
    <xf numFmtId="0" fontId="17" fillId="0" borderId="73" xfId="0" applyFont="1" applyBorder="1" applyAlignment="1">
      <alignment horizontal="center" vertical="center" wrapText="1"/>
    </xf>
    <xf numFmtId="0" fontId="17" fillId="9" borderId="37" xfId="0" applyFont="1" applyFill="1" applyBorder="1" applyAlignment="1">
      <alignment horizontal="center" vertical="center" wrapText="1"/>
    </xf>
    <xf numFmtId="0" fontId="2" fillId="0" borderId="81" xfId="0" applyFont="1" applyBorder="1" applyAlignment="1">
      <alignment horizontal="center" vertical="center" wrapText="1"/>
    </xf>
    <xf numFmtId="0" fontId="2" fillId="0" borderId="82" xfId="0" applyFont="1" applyBorder="1" applyAlignment="1">
      <alignment horizontal="center" vertical="center" wrapText="1"/>
    </xf>
    <xf numFmtId="0" fontId="2" fillId="0" borderId="83" xfId="0" applyFont="1" applyBorder="1" applyAlignment="1">
      <alignment horizontal="center" vertical="center" wrapText="1"/>
    </xf>
    <xf numFmtId="165" fontId="11" fillId="0" borderId="63" xfId="0" applyNumberFormat="1" applyFont="1" applyFill="1" applyBorder="1" applyAlignment="1">
      <alignment horizontal="center" vertical="center" wrapText="1"/>
    </xf>
    <xf numFmtId="0" fontId="2" fillId="0" borderId="84" xfId="0" applyFont="1" applyBorder="1" applyAlignment="1">
      <alignment horizontal="center" vertical="center" wrapText="1"/>
    </xf>
    <xf numFmtId="0" fontId="6" fillId="20" borderId="85" xfId="0" applyFont="1" applyFill="1" applyBorder="1" applyAlignment="1">
      <alignment horizontal="center" vertical="center" wrapText="1"/>
    </xf>
    <xf numFmtId="6" fontId="2" fillId="0" borderId="81" xfId="0" applyNumberFormat="1" applyFont="1" applyBorder="1" applyAlignment="1">
      <alignment horizontal="center" vertical="center" wrapText="1"/>
    </xf>
    <xf numFmtId="6" fontId="2" fillId="0" borderId="86" xfId="0" applyNumberFormat="1" applyFont="1" applyBorder="1" applyAlignment="1">
      <alignment horizontal="center" vertical="center" wrapText="1"/>
    </xf>
    <xf numFmtId="0" fontId="17" fillId="9" borderId="82" xfId="0" applyFont="1" applyFill="1" applyBorder="1" applyAlignment="1">
      <alignment horizontal="center" vertical="center" wrapText="1"/>
    </xf>
    <xf numFmtId="3" fontId="11" fillId="0" borderId="63" xfId="0" applyNumberFormat="1" applyFont="1" applyFill="1" applyBorder="1" applyAlignment="1">
      <alignment horizontal="center" vertical="center" wrapText="1"/>
    </xf>
    <xf numFmtId="6" fontId="15" fillId="0" borderId="63" xfId="0" applyNumberFormat="1" applyFont="1" applyBorder="1" applyAlignment="1">
      <alignment horizontal="center" vertical="center" wrapText="1"/>
    </xf>
    <xf numFmtId="0" fontId="2" fillId="0" borderId="87" xfId="0" applyFont="1" applyBorder="1" applyAlignment="1">
      <alignment horizontal="center" vertical="center" wrapText="1"/>
    </xf>
    <xf numFmtId="165" fontId="11" fillId="0" borderId="49" xfId="0" applyNumberFormat="1" applyFont="1" applyFill="1" applyBorder="1" applyAlignment="1">
      <alignment horizontal="center" vertical="center" wrapText="1"/>
    </xf>
    <xf numFmtId="0" fontId="15" fillId="0" borderId="49" xfId="0" applyFont="1" applyBorder="1" applyAlignment="1">
      <alignment horizontal="center" vertical="center" wrapText="1"/>
    </xf>
    <xf numFmtId="6" fontId="2" fillId="0" borderId="74" xfId="0" applyNumberFormat="1" applyFont="1" applyBorder="1" applyAlignment="1">
      <alignment horizontal="center" vertical="center" wrapText="1"/>
    </xf>
    <xf numFmtId="6" fontId="2" fillId="0" borderId="88" xfId="0" applyNumberFormat="1" applyFont="1" applyFill="1" applyBorder="1" applyAlignment="1">
      <alignment horizontal="center" vertical="center" wrapText="1"/>
    </xf>
    <xf numFmtId="6" fontId="2" fillId="0" borderId="26" xfId="0" applyNumberFormat="1" applyFont="1" applyFill="1" applyBorder="1" applyAlignment="1">
      <alignment horizontal="center" vertical="center" wrapText="1"/>
    </xf>
    <xf numFmtId="0" fontId="17" fillId="9" borderId="8" xfId="0" applyFont="1" applyFill="1" applyBorder="1" applyAlignment="1">
      <alignment horizontal="center" vertical="center" wrapText="1"/>
    </xf>
    <xf numFmtId="6" fontId="15" fillId="0" borderId="49" xfId="0" applyNumberFormat="1" applyFont="1" applyBorder="1" applyAlignment="1">
      <alignment horizontal="center" vertical="center" wrapText="1"/>
    </xf>
    <xf numFmtId="6" fontId="2" fillId="0" borderId="59" xfId="0" applyNumberFormat="1" applyFont="1" applyBorder="1" applyAlignment="1">
      <alignment horizontal="center" vertical="center" wrapText="1"/>
    </xf>
    <xf numFmtId="8" fontId="2" fillId="0" borderId="63" xfId="0" applyNumberFormat="1" applyFont="1" applyBorder="1" applyAlignment="1">
      <alignment horizontal="center" vertical="center" wrapText="1"/>
    </xf>
    <xf numFmtId="6" fontId="2" fillId="0" borderId="77" xfId="0" applyNumberFormat="1" applyFont="1" applyBorder="1" applyAlignment="1">
      <alignment horizontal="center" vertical="center" wrapText="1"/>
    </xf>
    <xf numFmtId="0" fontId="2" fillId="0" borderId="59" xfId="0" applyFont="1" applyFill="1" applyBorder="1" applyAlignment="1">
      <alignment horizontal="center" vertical="center" wrapText="1"/>
    </xf>
    <xf numFmtId="0" fontId="2" fillId="0" borderId="60" xfId="0" applyFont="1" applyFill="1" applyBorder="1" applyAlignment="1">
      <alignment horizontal="center" vertical="center" wrapText="1"/>
    </xf>
    <xf numFmtId="0" fontId="21" fillId="9" borderId="63" xfId="0" applyFont="1" applyFill="1" applyBorder="1" applyAlignment="1">
      <alignment horizontal="center" vertical="center" wrapText="1"/>
    </xf>
    <xf numFmtId="8" fontId="2" fillId="0" borderId="2" xfId="0" applyNumberFormat="1" applyFont="1" applyBorder="1" applyAlignment="1">
      <alignment horizontal="center" vertical="center" wrapText="1"/>
    </xf>
    <xf numFmtId="8" fontId="2" fillId="0" borderId="49" xfId="0" applyNumberFormat="1" applyFont="1" applyBorder="1" applyAlignment="1">
      <alignment horizontal="center" vertical="center" wrapText="1"/>
    </xf>
    <xf numFmtId="0" fontId="2" fillId="0" borderId="64" xfId="0" applyFont="1" applyFill="1" applyBorder="1" applyAlignment="1">
      <alignment horizontal="center" vertical="center" wrapText="1"/>
    </xf>
    <xf numFmtId="0" fontId="2" fillId="0" borderId="72" xfId="0" applyFont="1" applyFill="1" applyBorder="1" applyAlignment="1">
      <alignment horizontal="center" vertical="center" wrapText="1"/>
    </xf>
    <xf numFmtId="0" fontId="11" fillId="0" borderId="89" xfId="0" applyFont="1" applyFill="1" applyBorder="1" applyAlignment="1">
      <alignment vertical="center" wrapText="1"/>
    </xf>
    <xf numFmtId="0" fontId="11" fillId="0" borderId="90" xfId="0" applyFont="1" applyFill="1" applyBorder="1" applyAlignment="1">
      <alignment vertical="center" wrapText="1"/>
    </xf>
    <xf numFmtId="0" fontId="11" fillId="0" borderId="91" xfId="0" applyFont="1" applyFill="1" applyBorder="1" applyAlignment="1">
      <alignment horizontal="center" vertical="center" wrapText="1"/>
    </xf>
    <xf numFmtId="0" fontId="11" fillId="0" borderId="92" xfId="0" applyFont="1" applyFill="1" applyBorder="1" applyAlignment="1">
      <alignment horizontal="left" vertical="center" wrapText="1"/>
    </xf>
    <xf numFmtId="0" fontId="11" fillId="0" borderId="91" xfId="0" applyFont="1" applyFill="1" applyBorder="1" applyAlignment="1">
      <alignment vertical="center" wrapText="1"/>
    </xf>
    <xf numFmtId="0" fontId="2" fillId="0" borderId="93" xfId="0" applyFont="1" applyBorder="1" applyAlignment="1">
      <alignment horizontal="center" vertical="center" wrapText="1"/>
    </xf>
    <xf numFmtId="0" fontId="12" fillId="0" borderId="63" xfId="0" applyFont="1" applyFill="1" applyBorder="1" applyAlignment="1">
      <alignment horizontal="center" vertical="top" wrapText="1"/>
    </xf>
    <xf numFmtId="0" fontId="12" fillId="0" borderId="63" xfId="0" applyFont="1" applyBorder="1" applyAlignment="1">
      <alignment horizontal="center" vertical="top" wrapText="1"/>
    </xf>
    <xf numFmtId="0" fontId="11" fillId="0" borderId="63" xfId="0" applyFont="1" applyFill="1" applyBorder="1" applyAlignment="1">
      <alignment vertical="center" wrapText="1"/>
    </xf>
    <xf numFmtId="0" fontId="11" fillId="0" borderId="63" xfId="0" applyFont="1" applyFill="1" applyBorder="1" applyAlignment="1">
      <alignment vertical="top" wrapText="1"/>
    </xf>
    <xf numFmtId="6" fontId="17" fillId="0" borderId="2" xfId="0" applyNumberFormat="1" applyFont="1" applyBorder="1" applyAlignment="1">
      <alignment horizontal="center" vertical="center" wrapText="1"/>
    </xf>
    <xf numFmtId="0" fontId="11" fillId="0" borderId="88" xfId="0" applyFont="1" applyFill="1" applyBorder="1" applyAlignment="1">
      <alignment vertical="center" wrapText="1"/>
    </xf>
    <xf numFmtId="0" fontId="11" fillId="0" borderId="48" xfId="0" applyFont="1" applyFill="1" applyBorder="1" applyAlignment="1">
      <alignment horizontal="left" vertical="center" wrapText="1"/>
    </xf>
    <xf numFmtId="0" fontId="11" fillId="0" borderId="48" xfId="0" applyFont="1" applyFill="1" applyBorder="1" applyAlignment="1">
      <alignment horizontal="center" vertical="center" wrapText="1"/>
    </xf>
    <xf numFmtId="0" fontId="11" fillId="0" borderId="48" xfId="0" applyFont="1" applyFill="1" applyBorder="1" applyAlignment="1">
      <alignment vertical="center" wrapText="1"/>
    </xf>
    <xf numFmtId="0" fontId="12" fillId="0" borderId="49" xfId="0" applyFont="1" applyBorder="1" applyAlignment="1">
      <alignment horizontal="center" vertical="top" wrapText="1"/>
    </xf>
    <xf numFmtId="0" fontId="11" fillId="0" borderId="49" xfId="0" applyFont="1" applyFill="1" applyBorder="1" applyAlignment="1">
      <alignment vertical="center" wrapText="1"/>
    </xf>
    <xf numFmtId="0" fontId="11" fillId="0" borderId="49" xfId="0" applyFont="1" applyFill="1" applyBorder="1" applyAlignment="1">
      <alignment vertical="top" wrapText="1"/>
    </xf>
    <xf numFmtId="0" fontId="2" fillId="0" borderId="39" xfId="0" applyFont="1" applyBorder="1" applyAlignment="1">
      <alignment vertical="center" wrapText="1"/>
    </xf>
    <xf numFmtId="0" fontId="2" fillId="0" borderId="60" xfId="0" applyFont="1" applyBorder="1" applyAlignment="1">
      <alignment horizontal="center" vertical="center" wrapText="1"/>
    </xf>
    <xf numFmtId="0" fontId="12" fillId="0" borderId="91" xfId="0" applyFont="1" applyBorder="1" applyAlignment="1">
      <alignment horizontal="center" vertical="center" wrapText="1"/>
    </xf>
    <xf numFmtId="3" fontId="2" fillId="0" borderId="63" xfId="0" applyNumberFormat="1" applyFont="1" applyBorder="1" applyAlignment="1">
      <alignment horizontal="center" vertical="center" wrapText="1"/>
    </xf>
    <xf numFmtId="3" fontId="12" fillId="0" borderId="63" xfId="0" applyNumberFormat="1" applyFont="1" applyFill="1" applyBorder="1" applyAlignment="1">
      <alignment horizontal="center" vertical="center" wrapText="1"/>
    </xf>
    <xf numFmtId="3" fontId="12" fillId="0" borderId="63" xfId="0" applyNumberFormat="1" applyFont="1" applyBorder="1" applyAlignment="1">
      <alignment horizontal="center" vertical="center" wrapText="1"/>
    </xf>
    <xf numFmtId="3" fontId="17" fillId="0" borderId="63" xfId="0" applyNumberFormat="1" applyFont="1" applyBorder="1" applyAlignment="1">
      <alignment horizontal="center" vertical="center" wrapText="1"/>
    </xf>
    <xf numFmtId="3" fontId="12" fillId="0" borderId="63" xfId="0" applyNumberFormat="1" applyFont="1" applyBorder="1" applyAlignment="1">
      <alignment horizontal="center" vertical="center"/>
    </xf>
    <xf numFmtId="3" fontId="17" fillId="0" borderId="63" xfId="0" applyNumberFormat="1" applyFont="1" applyFill="1" applyBorder="1" applyAlignment="1">
      <alignment horizontal="center" vertical="center" wrapText="1"/>
    </xf>
    <xf numFmtId="0" fontId="2" fillId="0" borderId="68" xfId="0" applyFont="1" applyFill="1" applyBorder="1" applyAlignment="1">
      <alignment horizontal="center" vertical="center" wrapText="1"/>
    </xf>
    <xf numFmtId="0" fontId="2" fillId="0" borderId="69" xfId="0" applyFont="1" applyFill="1" applyBorder="1" applyAlignment="1">
      <alignment horizontal="center" vertical="center" wrapText="1"/>
    </xf>
    <xf numFmtId="0" fontId="2" fillId="0" borderId="72" xfId="0" applyFont="1" applyBorder="1" applyAlignment="1">
      <alignment horizontal="center" vertical="center" wrapText="1"/>
    </xf>
    <xf numFmtId="0" fontId="12" fillId="0" borderId="48" xfId="0" applyFont="1" applyBorder="1" applyAlignment="1">
      <alignment vertical="center" wrapText="1"/>
    </xf>
    <xf numFmtId="0" fontId="2" fillId="0" borderId="9" xfId="0" applyFont="1" applyBorder="1" applyAlignment="1">
      <alignment horizontal="left" vertical="center" wrapText="1"/>
    </xf>
    <xf numFmtId="3" fontId="2" fillId="0" borderId="49" xfId="0" applyNumberFormat="1" applyFont="1" applyBorder="1" applyAlignment="1">
      <alignment horizontal="center" vertical="center" wrapText="1"/>
    </xf>
    <xf numFmtId="3" fontId="17" fillId="0" borderId="49" xfId="0" applyNumberFormat="1" applyFont="1" applyBorder="1" applyAlignment="1">
      <alignment horizontal="center" vertical="center" wrapText="1"/>
    </xf>
    <xf numFmtId="3" fontId="2" fillId="0" borderId="49" xfId="0" applyNumberFormat="1" applyFont="1" applyFill="1" applyBorder="1" applyAlignment="1">
      <alignment horizontal="center" vertical="center" wrapText="1"/>
    </xf>
    <xf numFmtId="3" fontId="12" fillId="0" borderId="49" xfId="0" applyNumberFormat="1" applyFont="1" applyBorder="1" applyAlignment="1">
      <alignment horizontal="center" vertical="center"/>
    </xf>
    <xf numFmtId="0" fontId="2" fillId="0" borderId="73" xfId="0" applyFont="1" applyFill="1" applyBorder="1" applyAlignment="1">
      <alignment horizontal="center" vertical="center" wrapText="1"/>
    </xf>
    <xf numFmtId="0" fontId="2" fillId="0" borderId="78" xfId="0" applyFont="1" applyBorder="1" applyAlignment="1">
      <alignment horizontal="center" vertical="center" wrapText="1"/>
    </xf>
    <xf numFmtId="0" fontId="2" fillId="0" borderId="24" xfId="0" applyFont="1" applyFill="1" applyBorder="1" applyAlignment="1">
      <alignment horizontal="center" vertical="center" wrapText="1"/>
    </xf>
    <xf numFmtId="0" fontId="2" fillId="0" borderId="46" xfId="0" applyFont="1" applyFill="1" applyBorder="1" applyAlignment="1">
      <alignment horizontal="center" vertical="center" wrapText="1"/>
    </xf>
    <xf numFmtId="0" fontId="17" fillId="0" borderId="59" xfId="0" applyFont="1" applyBorder="1" applyAlignment="1">
      <alignment horizontal="center" vertical="center" wrapText="1"/>
    </xf>
    <xf numFmtId="0" fontId="17" fillId="0" borderId="78" xfId="0" applyFont="1" applyBorder="1" applyAlignment="1">
      <alignment horizontal="center" vertical="center" wrapText="1"/>
    </xf>
    <xf numFmtId="0" fontId="2" fillId="0" borderId="79" xfId="0" applyFont="1" applyBorder="1" applyAlignment="1">
      <alignment horizontal="center" vertical="center" wrapText="1"/>
    </xf>
    <xf numFmtId="0" fontId="2" fillId="0" borderId="95" xfId="0" applyFont="1" applyFill="1" applyBorder="1" applyAlignment="1">
      <alignment horizontal="center" vertical="center" wrapText="1"/>
    </xf>
    <xf numFmtId="0" fontId="2" fillId="0" borderId="96" xfId="0" applyFont="1" applyFill="1" applyBorder="1" applyAlignment="1">
      <alignment horizontal="center" vertical="center" wrapText="1"/>
    </xf>
    <xf numFmtId="0" fontId="13" fillId="0" borderId="67" xfId="1" applyBorder="1" applyAlignment="1">
      <alignment vertical="center"/>
    </xf>
    <xf numFmtId="0" fontId="13" fillId="0" borderId="67" xfId="1" applyBorder="1"/>
    <xf numFmtId="0" fontId="13" fillId="0" borderId="70" xfId="1" applyBorder="1" applyAlignment="1">
      <alignment vertical="center"/>
    </xf>
    <xf numFmtId="0" fontId="2" fillId="0" borderId="77" xfId="0" applyFont="1" applyFill="1" applyBorder="1" applyAlignment="1">
      <alignment horizontal="center" vertical="center" wrapText="1"/>
    </xf>
    <xf numFmtId="0" fontId="2" fillId="0" borderId="7" xfId="0" applyFont="1" applyBorder="1" applyAlignment="1">
      <alignment horizontal="center" vertical="center" wrapText="1"/>
    </xf>
    <xf numFmtId="0" fontId="13" fillId="0" borderId="94" xfId="1" applyBorder="1" applyAlignment="1">
      <alignment vertical="center"/>
    </xf>
    <xf numFmtId="0" fontId="11" fillId="0" borderId="64" xfId="0" applyFont="1" applyFill="1" applyBorder="1" applyAlignment="1">
      <alignment vertical="center" wrapText="1"/>
    </xf>
    <xf numFmtId="0" fontId="13" fillId="0" borderId="67" xfId="1" applyFill="1" applyBorder="1" applyAlignment="1">
      <alignment vertical="center" wrapText="1"/>
    </xf>
    <xf numFmtId="0" fontId="2" fillId="0" borderId="98" xfId="0" applyFont="1" applyBorder="1" applyAlignment="1">
      <alignment horizontal="center" vertical="center" wrapText="1"/>
    </xf>
    <xf numFmtId="0" fontId="2" fillId="0" borderId="99" xfId="0" applyFont="1" applyBorder="1" applyAlignment="1">
      <alignment horizontal="center" vertical="center" wrapText="1"/>
    </xf>
    <xf numFmtId="0" fontId="11" fillId="0" borderId="89" xfId="0" applyFont="1" applyFill="1" applyBorder="1" applyAlignment="1">
      <alignment horizontal="left" vertical="center" wrapText="1"/>
    </xf>
    <xf numFmtId="0" fontId="11" fillId="0" borderId="94" xfId="0" applyFont="1" applyFill="1" applyBorder="1" applyAlignment="1">
      <alignment horizontal="left" vertical="center" wrapText="1"/>
    </xf>
    <xf numFmtId="0" fontId="11" fillId="0" borderId="91" xfId="0" applyFont="1" applyFill="1" applyBorder="1" applyAlignment="1">
      <alignment wrapText="1"/>
    </xf>
    <xf numFmtId="0" fontId="11" fillId="0" borderId="91" xfId="0" applyFont="1" applyFill="1" applyBorder="1" applyAlignment="1">
      <alignment horizontal="left" vertical="center" wrapText="1"/>
    </xf>
    <xf numFmtId="0" fontId="11" fillId="0" borderId="97" xfId="0" applyFont="1" applyFill="1" applyBorder="1" applyAlignment="1">
      <alignment horizontal="left" vertical="center" wrapText="1"/>
    </xf>
    <xf numFmtId="0" fontId="11" fillId="0" borderId="97" xfId="0" applyFont="1" applyFill="1" applyBorder="1" applyAlignment="1">
      <alignment horizontal="left" vertical="top" wrapText="1"/>
    </xf>
    <xf numFmtId="0" fontId="12" fillId="9" borderId="91" xfId="0" applyFont="1" applyFill="1" applyBorder="1" applyAlignment="1">
      <alignment horizontal="left" vertical="center" wrapText="1"/>
    </xf>
    <xf numFmtId="0" fontId="12" fillId="9" borderId="97" xfId="0" applyFont="1" applyFill="1" applyBorder="1" applyAlignment="1">
      <alignment horizontal="left" vertical="top" wrapText="1"/>
    </xf>
    <xf numFmtId="0" fontId="11" fillId="0" borderId="100" xfId="0" applyFont="1" applyFill="1" applyBorder="1" applyAlignment="1">
      <alignment horizontal="left" vertical="center" wrapText="1"/>
    </xf>
    <xf numFmtId="0" fontId="11" fillId="0" borderId="67" xfId="0" applyFont="1" applyFill="1" applyBorder="1" applyAlignment="1">
      <alignment horizontal="left" vertical="center" wrapText="1"/>
    </xf>
    <xf numFmtId="0" fontId="11" fillId="0" borderId="100" xfId="0" applyFont="1" applyFill="1" applyBorder="1" applyAlignment="1">
      <alignment horizontal="left" vertical="top" wrapText="1"/>
    </xf>
    <xf numFmtId="0" fontId="11" fillId="9" borderId="100" xfId="0" applyFont="1" applyFill="1" applyBorder="1" applyAlignment="1">
      <alignment horizontal="left" vertical="center" wrapText="1"/>
    </xf>
    <xf numFmtId="0" fontId="11" fillId="9" borderId="67" xfId="0" applyFont="1" applyFill="1" applyBorder="1" applyAlignment="1">
      <alignment horizontal="left" vertical="top" wrapText="1"/>
    </xf>
    <xf numFmtId="0" fontId="11" fillId="0" borderId="101" xfId="0" applyFont="1" applyFill="1" applyBorder="1" applyAlignment="1">
      <alignment horizontal="left" vertical="center" wrapText="1"/>
    </xf>
    <xf numFmtId="0" fontId="17" fillId="9" borderId="76" xfId="0" applyFont="1" applyFill="1" applyBorder="1" applyAlignment="1">
      <alignment horizontal="left" vertical="center" wrapText="1"/>
    </xf>
    <xf numFmtId="0" fontId="17" fillId="9" borderId="67" xfId="0" applyFont="1" applyFill="1" applyBorder="1" applyAlignment="1">
      <alignment horizontal="left" vertical="center" wrapText="1"/>
    </xf>
    <xf numFmtId="0" fontId="12" fillId="0" borderId="100" xfId="0" applyFont="1" applyBorder="1" applyAlignment="1">
      <alignment horizontal="left" vertical="center" wrapText="1"/>
    </xf>
    <xf numFmtId="0" fontId="19" fillId="0" borderId="76" xfId="0" applyFont="1" applyBorder="1" applyAlignment="1">
      <alignment horizontal="left" vertical="center" wrapText="1"/>
    </xf>
    <xf numFmtId="0" fontId="19" fillId="0" borderId="67" xfId="0" applyFont="1" applyBorder="1" applyAlignment="1">
      <alignment horizontal="left" vertical="center" wrapText="1"/>
    </xf>
    <xf numFmtId="0" fontId="12" fillId="0" borderId="100" xfId="0" applyFont="1" applyFill="1" applyBorder="1" applyAlignment="1">
      <alignment horizontal="left" vertical="center" wrapText="1"/>
    </xf>
    <xf numFmtId="0" fontId="12" fillId="0" borderId="67" xfId="0" applyFont="1" applyFill="1" applyBorder="1" applyAlignment="1">
      <alignment horizontal="left" vertical="center" wrapText="1"/>
    </xf>
    <xf numFmtId="0" fontId="11" fillId="0" borderId="65" xfId="0" applyFont="1" applyFill="1" applyBorder="1" applyAlignment="1">
      <alignment horizontal="left" vertical="center" wrapText="1"/>
    </xf>
    <xf numFmtId="0" fontId="11" fillId="0" borderId="102" xfId="0" applyFont="1" applyFill="1" applyBorder="1" applyAlignment="1">
      <alignment horizontal="left" vertical="center" wrapText="1"/>
    </xf>
    <xf numFmtId="0" fontId="11" fillId="0" borderId="70" xfId="0" applyFont="1" applyFill="1" applyBorder="1" applyAlignment="1">
      <alignment horizontal="left" vertical="center" wrapText="1"/>
    </xf>
    <xf numFmtId="0" fontId="11" fillId="0" borderId="51" xfId="0" applyFont="1" applyFill="1" applyBorder="1" applyAlignment="1">
      <alignment vertical="center"/>
    </xf>
    <xf numFmtId="0" fontId="12" fillId="0" borderId="51" xfId="0" applyFont="1" applyFill="1" applyBorder="1" applyAlignment="1">
      <alignment vertical="center" wrapText="1"/>
    </xf>
    <xf numFmtId="0" fontId="12" fillId="0" borderId="103" xfId="0" applyFont="1" applyFill="1" applyBorder="1" applyAlignment="1">
      <alignment vertical="center" wrapText="1"/>
    </xf>
    <xf numFmtId="0" fontId="11" fillId="0" borderId="51" xfId="0" applyFont="1" applyFill="1" applyBorder="1" applyAlignment="1">
      <alignment vertical="center" wrapText="1"/>
    </xf>
    <xf numFmtId="0" fontId="17" fillId="0" borderId="2" xfId="0" applyFont="1" applyBorder="1" applyAlignment="1">
      <alignment vertical="center" wrapText="1"/>
    </xf>
    <xf numFmtId="0" fontId="12" fillId="0" borderId="51" xfId="0" applyFont="1" applyFill="1" applyBorder="1" applyAlignment="1">
      <alignment vertical="center"/>
    </xf>
    <xf numFmtId="0" fontId="11" fillId="0" borderId="55" xfId="0" applyFont="1" applyFill="1" applyBorder="1" applyAlignment="1">
      <alignment vertical="center"/>
    </xf>
    <xf numFmtId="0" fontId="11" fillId="0" borderId="49" xfId="0" applyFont="1" applyFill="1" applyBorder="1" applyAlignment="1">
      <alignment vertical="center"/>
    </xf>
    <xf numFmtId="0" fontId="11" fillId="0" borderId="104" xfId="0" applyFont="1" applyFill="1" applyBorder="1" applyAlignment="1">
      <alignment vertical="center"/>
    </xf>
    <xf numFmtId="0" fontId="11" fillId="0" borderId="4"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2" fillId="0" borderId="4" xfId="0" applyFont="1" applyBorder="1" applyAlignment="1">
      <alignment vertical="center" wrapText="1"/>
    </xf>
    <xf numFmtId="0" fontId="18" fillId="0" borderId="39" xfId="0" applyFont="1" applyFill="1" applyBorder="1" applyAlignment="1">
      <alignment horizontal="center" vertical="center"/>
    </xf>
    <xf numFmtId="0" fontId="18" fillId="0" borderId="39" xfId="0" applyFont="1" applyBorder="1" applyAlignment="1">
      <alignment horizontal="center" vertical="center"/>
    </xf>
    <xf numFmtId="0" fontId="2" fillId="9" borderId="39" xfId="0" applyFont="1" applyFill="1" applyBorder="1" applyAlignment="1">
      <alignment vertical="center" wrapText="1"/>
    </xf>
    <xf numFmtId="0" fontId="17" fillId="9" borderId="39" xfId="0" applyFont="1" applyFill="1" applyBorder="1" applyAlignment="1">
      <alignment vertical="center" wrapText="1"/>
    </xf>
    <xf numFmtId="0" fontId="12" fillId="0" borderId="39" xfId="0" applyFont="1" applyBorder="1" applyAlignment="1">
      <alignment vertical="center"/>
    </xf>
    <xf numFmtId="0" fontId="17" fillId="0" borderId="39" xfId="0" applyFont="1" applyBorder="1" applyAlignment="1">
      <alignment vertical="center" wrapText="1"/>
    </xf>
    <xf numFmtId="0" fontId="2" fillId="9" borderId="29" xfId="0" applyFont="1" applyFill="1" applyBorder="1" applyAlignment="1">
      <alignment horizontal="left" vertical="center" wrapText="1"/>
    </xf>
    <xf numFmtId="0" fontId="13" fillId="0" borderId="0" xfId="1" applyAlignment="1">
      <alignment horizontal="left" vertical="center" wrapText="1"/>
    </xf>
    <xf numFmtId="14" fontId="11" fillId="0" borderId="36" xfId="0" applyNumberFormat="1" applyFont="1" applyFill="1" applyBorder="1" applyAlignment="1">
      <alignment horizontal="center" vertical="center" wrapText="1"/>
    </xf>
    <xf numFmtId="3" fontId="2" fillId="0" borderId="63" xfId="0" applyNumberFormat="1" applyFont="1" applyFill="1" applyBorder="1" applyAlignment="1">
      <alignment horizontal="center" vertical="center" wrapText="1"/>
    </xf>
    <xf numFmtId="3" fontId="17" fillId="0" borderId="36" xfId="0" applyNumberFormat="1" applyFont="1" applyFill="1" applyBorder="1" applyAlignment="1">
      <alignment horizontal="center" vertical="center" wrapText="1"/>
    </xf>
    <xf numFmtId="0" fontId="18" fillId="0" borderId="0" xfId="0" applyFont="1" applyAlignment="1">
      <alignment horizontal="center" vertical="center" wrapText="1"/>
    </xf>
    <xf numFmtId="0" fontId="17" fillId="0" borderId="2" xfId="0" applyFont="1" applyFill="1" applyBorder="1" applyAlignment="1">
      <alignment horizontal="center" vertical="center" wrapText="1"/>
    </xf>
    <xf numFmtId="0" fontId="11" fillId="0" borderId="36" xfId="0" applyFont="1" applyFill="1" applyBorder="1" applyAlignment="1">
      <alignment horizontal="left" vertical="center" wrapText="1"/>
    </xf>
    <xf numFmtId="0" fontId="18" fillId="0" borderId="36" xfId="0" applyFont="1" applyFill="1" applyBorder="1" applyAlignment="1">
      <alignment vertical="center" wrapText="1"/>
    </xf>
    <xf numFmtId="0" fontId="11" fillId="0" borderId="36" xfId="0" applyFont="1" applyFill="1" applyBorder="1" applyAlignment="1">
      <alignment horizontal="left" vertical="top" wrapText="1"/>
    </xf>
    <xf numFmtId="0" fontId="11" fillId="0" borderId="107" xfId="0" applyFont="1" applyFill="1" applyBorder="1" applyAlignment="1">
      <alignment horizontal="left" vertical="center" wrapText="1"/>
    </xf>
    <xf numFmtId="0" fontId="13" fillId="0" borderId="66" xfId="1" applyBorder="1" applyAlignment="1">
      <alignment horizontal="left" vertical="center"/>
    </xf>
    <xf numFmtId="0" fontId="12" fillId="0" borderId="39" xfId="0" applyFont="1" applyFill="1" applyBorder="1" applyAlignment="1">
      <alignment horizontal="center" vertical="center" wrapText="1"/>
    </xf>
    <xf numFmtId="3" fontId="2" fillId="0" borderId="62" xfId="0" applyNumberFormat="1" applyFont="1" applyBorder="1" applyAlignment="1">
      <alignment horizontal="center" vertical="center" wrapText="1"/>
    </xf>
    <xf numFmtId="3" fontId="2" fillId="0" borderId="47" xfId="0" applyNumberFormat="1" applyFont="1" applyBorder="1" applyAlignment="1">
      <alignment horizontal="center" vertical="center" wrapText="1"/>
    </xf>
    <xf numFmtId="3" fontId="2" fillId="0" borderId="108" xfId="0" applyNumberFormat="1" applyFont="1" applyBorder="1" applyAlignment="1">
      <alignment horizontal="center" vertical="center" wrapText="1"/>
    </xf>
    <xf numFmtId="3" fontId="12" fillId="0" borderId="67" xfId="0" applyNumberFormat="1" applyFont="1" applyFill="1" applyBorder="1" applyAlignment="1">
      <alignment horizontal="center" vertical="center" wrapText="1"/>
    </xf>
    <xf numFmtId="3" fontId="17" fillId="0" borderId="67" xfId="0" applyNumberFormat="1" applyFont="1" applyBorder="1" applyAlignment="1">
      <alignment horizontal="center" vertical="center" wrapText="1"/>
    </xf>
    <xf numFmtId="3" fontId="17" fillId="0" borderId="67" xfId="0" applyNumberFormat="1" applyFont="1" applyFill="1" applyBorder="1" applyAlignment="1">
      <alignment horizontal="center" vertical="center" wrapText="1"/>
    </xf>
    <xf numFmtId="3" fontId="12" fillId="0" borderId="67" xfId="0" applyNumberFormat="1" applyFont="1" applyBorder="1" applyAlignment="1">
      <alignment horizontal="center" vertical="center" wrapText="1"/>
    </xf>
    <xf numFmtId="0" fontId="2" fillId="0" borderId="109" xfId="0" applyFont="1" applyBorder="1" applyAlignment="1">
      <alignment horizontal="center" vertical="center" wrapText="1"/>
    </xf>
    <xf numFmtId="0" fontId="2" fillId="0" borderId="70" xfId="0" applyFont="1" applyBorder="1" applyAlignment="1">
      <alignment horizontal="center" vertical="center" wrapText="1"/>
    </xf>
    <xf numFmtId="0" fontId="2" fillId="0" borderId="39" xfId="0" applyFont="1" applyFill="1" applyBorder="1" applyAlignment="1">
      <alignment horizontal="center" vertical="center" wrapText="1"/>
    </xf>
    <xf numFmtId="0" fontId="2" fillId="0" borderId="39" xfId="0" applyFont="1" applyBorder="1" applyAlignment="1">
      <alignment horizontal="center" vertical="center" wrapText="1"/>
    </xf>
    <xf numFmtId="0" fontId="17" fillId="0" borderId="39" xfId="0" applyFont="1" applyFill="1" applyBorder="1" applyAlignment="1">
      <alignment horizontal="center" vertical="center" wrapText="1"/>
    </xf>
    <xf numFmtId="3" fontId="2" fillId="0" borderId="39" xfId="0" applyNumberFormat="1" applyFont="1" applyBorder="1" applyAlignment="1">
      <alignment horizontal="center" vertical="center" wrapText="1"/>
    </xf>
    <xf numFmtId="6" fontId="17" fillId="0" borderId="39" xfId="0" applyNumberFormat="1" applyFont="1" applyBorder="1" applyAlignment="1">
      <alignment horizontal="center" vertical="center" wrapText="1"/>
    </xf>
    <xf numFmtId="0" fontId="17" fillId="9" borderId="39" xfId="0" applyFont="1" applyFill="1" applyBorder="1" applyAlignment="1">
      <alignment horizontal="center" vertical="center" wrapText="1"/>
    </xf>
    <xf numFmtId="0" fontId="17" fillId="9" borderId="61" xfId="0" applyFont="1" applyFill="1" applyBorder="1" applyAlignment="1">
      <alignment horizontal="center" vertical="center" wrapText="1"/>
    </xf>
    <xf numFmtId="0" fontId="17" fillId="9" borderId="46" xfId="0" applyFont="1" applyFill="1" applyBorder="1" applyAlignment="1">
      <alignment horizontal="center" vertical="center" wrapText="1"/>
    </xf>
    <xf numFmtId="0" fontId="17" fillId="9" borderId="7" xfId="0" applyFont="1" applyFill="1" applyBorder="1" applyAlignment="1">
      <alignment horizontal="center" vertical="center" wrapText="1"/>
    </xf>
    <xf numFmtId="0" fontId="21" fillId="9" borderId="91" xfId="0" applyFont="1" applyFill="1" applyBorder="1" applyAlignment="1">
      <alignment horizontal="center" vertical="center" wrapText="1"/>
    </xf>
    <xf numFmtId="0" fontId="21" fillId="9" borderId="37" xfId="0" applyFont="1" applyFill="1" applyBorder="1" applyAlignment="1">
      <alignment horizontal="center" vertical="center" wrapText="1"/>
    </xf>
    <xf numFmtId="0" fontId="21" fillId="9" borderId="51" xfId="0" applyFont="1" applyFill="1" applyBorder="1" applyAlignment="1">
      <alignment horizontal="center" vertical="center" wrapText="1"/>
    </xf>
    <xf numFmtId="0" fontId="24" fillId="0" borderId="57" xfId="0" applyFont="1" applyBorder="1"/>
    <xf numFmtId="0" fontId="23" fillId="0" borderId="58" xfId="0" applyFont="1" applyBorder="1" applyAlignment="1">
      <alignment wrapText="1"/>
    </xf>
    <xf numFmtId="0" fontId="25" fillId="0" borderId="55" xfId="0" applyFont="1" applyBorder="1"/>
    <xf numFmtId="0" fontId="23" fillId="0" borderId="0" xfId="0" applyFont="1" applyBorder="1" applyAlignment="1">
      <alignment wrapText="1"/>
    </xf>
    <xf numFmtId="0" fontId="23" fillId="0" borderId="55" xfId="0" applyFont="1" applyBorder="1"/>
    <xf numFmtId="0" fontId="23" fillId="0" borderId="0" xfId="0" applyFont="1" applyBorder="1"/>
    <xf numFmtId="0" fontId="25" fillId="0" borderId="0" xfId="0" applyFont="1" applyBorder="1"/>
    <xf numFmtId="0" fontId="25" fillId="0" borderId="0" xfId="0" applyFont="1" applyBorder="1" applyAlignment="1">
      <alignment wrapText="1"/>
    </xf>
    <xf numFmtId="0" fontId="24" fillId="0" borderId="0" xfId="0" applyFont="1" applyBorder="1"/>
    <xf numFmtId="0" fontId="23" fillId="0" borderId="0" xfId="0" applyFont="1" applyBorder="1" applyAlignment="1">
      <alignment vertical="center" wrapText="1"/>
    </xf>
    <xf numFmtId="0" fontId="11" fillId="0" borderId="1" xfId="0" applyFont="1" applyFill="1" applyBorder="1" applyAlignment="1">
      <alignment horizontal="center" vertical="center" wrapText="1"/>
    </xf>
    <xf numFmtId="14" fontId="12" fillId="0" borderId="1" xfId="0"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0" fontId="2" fillId="0" borderId="36" xfId="0" applyFont="1" applyBorder="1" applyAlignment="1">
      <alignment horizontal="left" vertical="center" wrapText="1"/>
    </xf>
    <xf numFmtId="0" fontId="2" fillId="0" borderId="47" xfId="0" applyFont="1" applyBorder="1" applyAlignment="1">
      <alignment horizontal="left" vertical="center" wrapText="1"/>
    </xf>
    <xf numFmtId="10" fontId="2" fillId="0" borderId="36" xfId="0" applyNumberFormat="1" applyFont="1" applyFill="1" applyBorder="1" applyAlignment="1">
      <alignment horizontal="center" vertical="center" wrapText="1"/>
    </xf>
    <xf numFmtId="10" fontId="2" fillId="0" borderId="49" xfId="0" applyNumberFormat="1" applyFont="1" applyFill="1" applyBorder="1" applyAlignment="1">
      <alignment horizontal="center" vertical="center" wrapText="1"/>
    </xf>
    <xf numFmtId="10" fontId="2" fillId="0" borderId="36" xfId="0" applyNumberFormat="1" applyFont="1" applyBorder="1" applyAlignment="1">
      <alignment horizontal="center" vertical="center" wrapText="1"/>
    </xf>
    <xf numFmtId="10" fontId="2" fillId="0" borderId="49" xfId="0" applyNumberFormat="1" applyFont="1" applyBorder="1" applyAlignment="1">
      <alignment horizontal="center" vertical="center" wrapText="1"/>
    </xf>
    <xf numFmtId="10" fontId="2" fillId="0" borderId="39" xfId="0" applyNumberFormat="1" applyFont="1" applyFill="1" applyBorder="1" applyAlignment="1">
      <alignment horizontal="center" vertical="center" wrapText="1"/>
    </xf>
    <xf numFmtId="0" fontId="17" fillId="9" borderId="91" xfId="0" applyFont="1" applyFill="1" applyBorder="1" applyAlignment="1">
      <alignment horizontal="center" vertical="center" wrapText="1"/>
    </xf>
    <xf numFmtId="0" fontId="17" fillId="9" borderId="51" xfId="0" applyFont="1" applyFill="1" applyBorder="1" applyAlignment="1">
      <alignment horizontal="center" vertical="center" wrapText="1"/>
    </xf>
    <xf numFmtId="10" fontId="2" fillId="0" borderId="39" xfId="0" applyNumberFormat="1" applyFont="1" applyBorder="1" applyAlignment="1">
      <alignment horizontal="center" vertical="center" wrapText="1"/>
    </xf>
    <xf numFmtId="0" fontId="17" fillId="0" borderId="53" xfId="0" applyFont="1" applyBorder="1" applyAlignment="1">
      <alignment horizontal="left" vertical="center" wrapText="1"/>
    </xf>
    <xf numFmtId="0" fontId="17" fillId="0" borderId="54" xfId="0" applyFont="1" applyBorder="1" applyAlignment="1">
      <alignment horizontal="left" vertical="center" wrapText="1"/>
    </xf>
    <xf numFmtId="0" fontId="17" fillId="0" borderId="58" xfId="0" applyFont="1" applyBorder="1" applyAlignment="1">
      <alignment horizontal="left" vertical="center" wrapText="1"/>
    </xf>
    <xf numFmtId="0" fontId="20" fillId="9" borderId="29" xfId="0" applyFont="1" applyFill="1" applyBorder="1" applyAlignment="1">
      <alignment horizontal="left" vertical="center"/>
    </xf>
    <xf numFmtId="0" fontId="20" fillId="9" borderId="0" xfId="0" applyFont="1" applyFill="1" applyAlignment="1">
      <alignment horizontal="left" vertical="center"/>
    </xf>
    <xf numFmtId="0" fontId="20" fillId="9" borderId="0" xfId="0" applyFont="1" applyFill="1" applyBorder="1" applyAlignment="1">
      <alignment horizontal="left" vertical="center"/>
    </xf>
    <xf numFmtId="0" fontId="5" fillId="9" borderId="65" xfId="0" applyFont="1" applyFill="1" applyBorder="1" applyAlignment="1">
      <alignment horizontal="center" vertical="center"/>
    </xf>
    <xf numFmtId="0" fontId="5" fillId="9" borderId="0" xfId="0" applyFont="1" applyFill="1" applyBorder="1" applyAlignment="1">
      <alignment horizontal="center" vertical="center"/>
    </xf>
    <xf numFmtId="0" fontId="2" fillId="0" borderId="36" xfId="0" applyFont="1" applyBorder="1" applyAlignment="1">
      <alignment horizontal="left" vertical="center" wrapText="1"/>
    </xf>
    <xf numFmtId="0" fontId="2" fillId="0" borderId="49" xfId="0" applyFont="1" applyBorder="1" applyAlignment="1">
      <alignment horizontal="left" vertical="center" wrapText="1"/>
    </xf>
    <xf numFmtId="0" fontId="2" fillId="0" borderId="47" xfId="0" applyFont="1" applyBorder="1" applyAlignment="1">
      <alignment horizontal="left" vertical="center" wrapText="1"/>
    </xf>
    <xf numFmtId="0" fontId="2" fillId="0" borderId="57" xfId="0" applyFont="1" applyBorder="1" applyAlignment="1">
      <alignment horizontal="left" vertical="center" wrapText="1"/>
    </xf>
    <xf numFmtId="0" fontId="5" fillId="9" borderId="29" xfId="0" applyFont="1" applyFill="1" applyBorder="1" applyAlignment="1">
      <alignment horizontal="left" vertical="center" wrapText="1"/>
    </xf>
    <xf numFmtId="0" fontId="5" fillId="9" borderId="0" xfId="0" applyFont="1" applyFill="1" applyBorder="1" applyAlignment="1">
      <alignment horizontal="left" vertical="center" wrapText="1"/>
    </xf>
    <xf numFmtId="0" fontId="5" fillId="9" borderId="32" xfId="0" applyFont="1" applyFill="1" applyBorder="1" applyAlignment="1">
      <alignment horizontal="left" vertical="center" wrapText="1"/>
    </xf>
    <xf numFmtId="0" fontId="20" fillId="9" borderId="65" xfId="0" applyFont="1" applyFill="1" applyBorder="1" applyAlignment="1">
      <alignment horizontal="left" vertical="center" wrapText="1"/>
    </xf>
    <xf numFmtId="0" fontId="20" fillId="9" borderId="26" xfId="0" applyFont="1" applyFill="1" applyBorder="1" applyAlignment="1">
      <alignment horizontal="left" vertical="center" wrapText="1"/>
    </xf>
    <xf numFmtId="0" fontId="17" fillId="27" borderId="49" xfId="0" applyFont="1" applyFill="1" applyBorder="1" applyAlignment="1">
      <alignment horizontal="left" vertical="center" wrapText="1"/>
    </xf>
    <xf numFmtId="0" fontId="17" fillId="27" borderId="50" xfId="0" applyFont="1" applyFill="1" applyBorder="1" applyAlignment="1">
      <alignment horizontal="left" vertical="center" wrapText="1"/>
    </xf>
    <xf numFmtId="0" fontId="17" fillId="27" borderId="51" xfId="0" applyFont="1" applyFill="1" applyBorder="1" applyAlignment="1">
      <alignment horizontal="left" vertical="center" wrapText="1"/>
    </xf>
    <xf numFmtId="0" fontId="17" fillId="27" borderId="48" xfId="0" applyFont="1" applyFill="1" applyBorder="1" applyAlignment="1">
      <alignment horizontal="left" vertical="center" wrapText="1"/>
    </xf>
    <xf numFmtId="0" fontId="17" fillId="0" borderId="52" xfId="0" applyFont="1" applyBorder="1" applyAlignment="1">
      <alignment horizontal="left" vertical="top" wrapText="1"/>
    </xf>
    <xf numFmtId="0" fontId="17" fillId="0" borderId="56" xfId="0" applyFont="1" applyBorder="1" applyAlignment="1">
      <alignment horizontal="left" vertical="top" wrapText="1"/>
    </xf>
    <xf numFmtId="0" fontId="17" fillId="0" borderId="55" xfId="0" applyFont="1" applyBorder="1" applyAlignment="1">
      <alignment horizontal="left" vertical="top" wrapText="1"/>
    </xf>
    <xf numFmtId="0" fontId="17" fillId="0" borderId="0" xfId="0" applyFont="1" applyBorder="1" applyAlignment="1">
      <alignment horizontal="left" vertical="top" wrapText="1"/>
    </xf>
    <xf numFmtId="0" fontId="26" fillId="21" borderId="44" xfId="0" applyFont="1" applyFill="1" applyBorder="1" applyAlignment="1">
      <alignment horizontal="center" vertical="center" wrapText="1"/>
    </xf>
    <xf numFmtId="0" fontId="26" fillId="21" borderId="42" xfId="0" applyFont="1" applyFill="1" applyBorder="1" applyAlignment="1">
      <alignment horizontal="center" vertical="center" wrapText="1"/>
    </xf>
    <xf numFmtId="0" fontId="26" fillId="21" borderId="45" xfId="0" applyFont="1" applyFill="1" applyBorder="1" applyAlignment="1">
      <alignment horizontal="center" vertical="center" wrapText="1"/>
    </xf>
    <xf numFmtId="0" fontId="26" fillId="11" borderId="9" xfId="0" applyFont="1" applyFill="1" applyBorder="1" applyAlignment="1">
      <alignment horizontal="center" vertical="center" wrapText="1"/>
    </xf>
    <xf numFmtId="0" fontId="26" fillId="11" borderId="3" xfId="0" applyFont="1" applyFill="1" applyBorder="1" applyAlignment="1">
      <alignment horizontal="center" vertical="center" wrapText="1"/>
    </xf>
    <xf numFmtId="0" fontId="26" fillId="11" borderId="10" xfId="0" applyFont="1" applyFill="1" applyBorder="1" applyAlignment="1">
      <alignment horizontal="center" vertical="center" wrapText="1"/>
    </xf>
    <xf numFmtId="0" fontId="26" fillId="5" borderId="9" xfId="0" applyFont="1" applyFill="1" applyBorder="1" applyAlignment="1">
      <alignment horizontal="center" vertical="center" wrapText="1"/>
    </xf>
    <xf numFmtId="0" fontId="26" fillId="5" borderId="3" xfId="0" applyFont="1" applyFill="1" applyBorder="1" applyAlignment="1">
      <alignment horizontal="center" vertical="center" wrapText="1"/>
    </xf>
    <xf numFmtId="0" fontId="26" fillId="5" borderId="4" xfId="0" applyFont="1" applyFill="1" applyBorder="1" applyAlignment="1">
      <alignment horizontal="center" vertical="center" wrapText="1"/>
    </xf>
    <xf numFmtId="0" fontId="26" fillId="21" borderId="41" xfId="0" applyFont="1" applyFill="1" applyBorder="1" applyAlignment="1">
      <alignment horizontal="center" vertical="center" wrapText="1"/>
    </xf>
    <xf numFmtId="0" fontId="26" fillId="21" borderId="43" xfId="0" applyFont="1" applyFill="1" applyBorder="1" applyAlignment="1">
      <alignment horizontal="center" vertical="center" wrapText="1"/>
    </xf>
    <xf numFmtId="0" fontId="26" fillId="18" borderId="2" xfId="0" applyFont="1" applyFill="1" applyBorder="1" applyAlignment="1">
      <alignment horizontal="center" vertical="center" wrapText="1"/>
    </xf>
    <xf numFmtId="0" fontId="26" fillId="18" borderId="3" xfId="0" applyFont="1" applyFill="1" applyBorder="1" applyAlignment="1">
      <alignment horizontal="center" vertical="center" wrapText="1"/>
    </xf>
    <xf numFmtId="0" fontId="26" fillId="18" borderId="4" xfId="0" applyFont="1" applyFill="1" applyBorder="1" applyAlignment="1">
      <alignment horizontal="center" vertical="center" wrapText="1"/>
    </xf>
    <xf numFmtId="0" fontId="26" fillId="10" borderId="2" xfId="0" applyFont="1" applyFill="1" applyBorder="1" applyAlignment="1">
      <alignment horizontal="center" vertical="center" wrapText="1"/>
    </xf>
    <xf numFmtId="0" fontId="26" fillId="10" borderId="3" xfId="0" applyFont="1" applyFill="1" applyBorder="1" applyAlignment="1">
      <alignment horizontal="center" vertical="center" wrapText="1"/>
    </xf>
    <xf numFmtId="0" fontId="26" fillId="10" borderId="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6" borderId="29" xfId="0" applyFont="1" applyFill="1" applyBorder="1" applyAlignment="1">
      <alignment horizontal="center" vertical="center" wrapText="1"/>
    </xf>
    <xf numFmtId="0" fontId="4" fillId="6" borderId="0" xfId="0" applyFont="1" applyFill="1" applyAlignment="1">
      <alignment horizontal="center" vertical="center" wrapText="1"/>
    </xf>
    <xf numFmtId="0" fontId="4" fillId="6" borderId="30" xfId="0" applyFont="1" applyFill="1" applyBorder="1" applyAlignment="1">
      <alignment horizontal="center" vertical="center" wrapText="1"/>
    </xf>
    <xf numFmtId="0" fontId="4" fillId="6" borderId="25" xfId="0" applyFont="1" applyFill="1" applyBorder="1" applyAlignment="1">
      <alignment horizontal="center" vertical="center" wrapText="1"/>
    </xf>
    <xf numFmtId="0" fontId="4" fillId="6" borderId="26"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4" fillId="6" borderId="31"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32" xfId="0" applyFont="1" applyFill="1" applyBorder="1" applyAlignment="1">
      <alignment horizontal="center" vertical="center" wrapText="1"/>
    </xf>
    <xf numFmtId="0" fontId="4" fillId="6" borderId="27"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16" borderId="9" xfId="0" applyFont="1" applyFill="1" applyBorder="1" applyAlignment="1">
      <alignment horizontal="center" vertical="center" wrapText="1"/>
    </xf>
    <xf numFmtId="0" fontId="4" fillId="16" borderId="3" xfId="0" applyFont="1" applyFill="1" applyBorder="1" applyAlignment="1">
      <alignment horizontal="center" vertical="center" wrapText="1"/>
    </xf>
    <xf numFmtId="0" fontId="4" fillId="16" borderId="4" xfId="0" applyFont="1" applyFill="1" applyBorder="1" applyAlignment="1">
      <alignment horizontal="center" vertical="center" wrapText="1"/>
    </xf>
    <xf numFmtId="0" fontId="4" fillId="17" borderId="2" xfId="0" applyFont="1" applyFill="1" applyBorder="1" applyAlignment="1">
      <alignment horizontal="center" vertical="center" wrapText="1"/>
    </xf>
    <xf numFmtId="0" fontId="4" fillId="17" borderId="3" xfId="0" applyFont="1" applyFill="1" applyBorder="1" applyAlignment="1">
      <alignment horizontal="center" vertical="center" wrapText="1"/>
    </xf>
    <xf numFmtId="0" fontId="4" fillId="17" borderId="10"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13" borderId="9" xfId="0" applyFont="1" applyFill="1" applyBorder="1" applyAlignment="1">
      <alignment horizontal="center" vertical="center" wrapText="1"/>
    </xf>
    <xf numFmtId="0" fontId="4" fillId="13" borderId="3" xfId="0" applyFont="1" applyFill="1" applyBorder="1" applyAlignment="1">
      <alignment horizontal="center" vertical="center" wrapText="1"/>
    </xf>
    <xf numFmtId="0" fontId="4" fillId="13" borderId="4" xfId="0" applyFont="1" applyFill="1" applyBorder="1" applyAlignment="1">
      <alignment horizontal="center" vertical="center" wrapText="1"/>
    </xf>
    <xf numFmtId="0" fontId="4" fillId="14" borderId="2" xfId="0" applyFont="1" applyFill="1" applyBorder="1" applyAlignment="1">
      <alignment horizontal="center" vertical="center" wrapText="1"/>
    </xf>
    <xf numFmtId="0" fontId="4" fillId="14" borderId="3" xfId="0" applyFont="1" applyFill="1" applyBorder="1" applyAlignment="1">
      <alignment horizontal="center" vertical="center" wrapText="1"/>
    </xf>
    <xf numFmtId="0" fontId="4" fillId="14" borderId="10" xfId="0" applyFont="1" applyFill="1" applyBorder="1" applyAlignment="1">
      <alignment horizontal="center" vertical="center" wrapText="1"/>
    </xf>
    <xf numFmtId="0" fontId="3" fillId="9" borderId="5"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3" fillId="9" borderId="20" xfId="0" applyFont="1" applyFill="1" applyBorder="1" applyAlignment="1">
      <alignment horizontal="center" vertical="center" wrapText="1"/>
    </xf>
    <xf numFmtId="0" fontId="3" fillId="9" borderId="14" xfId="0" applyFont="1" applyFill="1" applyBorder="1" applyAlignment="1">
      <alignment vertical="center" wrapText="1"/>
    </xf>
    <xf numFmtId="0" fontId="3" fillId="9" borderId="12" xfId="0" applyFont="1" applyFill="1" applyBorder="1" applyAlignment="1">
      <alignment vertical="center" wrapText="1"/>
    </xf>
    <xf numFmtId="0" fontId="3" fillId="9" borderId="21" xfId="0" applyFont="1" applyFill="1" applyBorder="1" applyAlignment="1">
      <alignment vertical="center" wrapText="1"/>
    </xf>
    <xf numFmtId="0" fontId="3" fillId="19" borderId="5" xfId="0" applyFont="1" applyFill="1" applyBorder="1" applyAlignment="1">
      <alignment horizontal="left" vertical="center" wrapText="1"/>
    </xf>
    <xf numFmtId="0" fontId="3" fillId="19" borderId="1" xfId="0" applyFont="1" applyFill="1" applyBorder="1" applyAlignment="1">
      <alignment horizontal="left" vertical="center" wrapText="1"/>
    </xf>
    <xf numFmtId="0" fontId="3" fillId="19" borderId="46" xfId="0" applyFont="1" applyFill="1" applyBorder="1" applyAlignment="1">
      <alignment horizontal="left" vertical="center" wrapText="1"/>
    </xf>
    <xf numFmtId="0" fontId="3" fillId="19" borderId="13" xfId="0" applyFont="1" applyFill="1" applyBorder="1" applyAlignment="1">
      <alignment horizontal="left" vertical="center" wrapText="1"/>
    </xf>
    <xf numFmtId="0" fontId="3" fillId="19" borderId="11" xfId="0" applyFont="1" applyFill="1" applyBorder="1" applyAlignment="1">
      <alignment horizontal="left" vertical="center" wrapText="1"/>
    </xf>
    <xf numFmtId="0" fontId="3" fillId="19" borderId="40" xfId="0" applyFont="1" applyFill="1" applyBorder="1" applyAlignment="1">
      <alignment horizontal="left" vertical="center" wrapText="1"/>
    </xf>
    <xf numFmtId="0" fontId="4" fillId="7" borderId="5"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10" borderId="2" xfId="0" applyFont="1" applyFill="1" applyBorder="1" applyAlignment="1">
      <alignment horizontal="center" vertical="center" wrapText="1"/>
    </xf>
    <xf numFmtId="0" fontId="4" fillId="10" borderId="3" xfId="0" applyFont="1" applyFill="1" applyBorder="1" applyAlignment="1">
      <alignment horizontal="center" vertical="center" wrapText="1"/>
    </xf>
    <xf numFmtId="0" fontId="4" fillId="10" borderId="4" xfId="0" applyFont="1" applyFill="1" applyBorder="1" applyAlignment="1">
      <alignment horizontal="center" vertical="center" wrapText="1"/>
    </xf>
    <xf numFmtId="0" fontId="4" fillId="11" borderId="2" xfId="0" applyFont="1" applyFill="1" applyBorder="1" applyAlignment="1">
      <alignment horizontal="center" vertical="center" wrapText="1"/>
    </xf>
    <xf numFmtId="0" fontId="4" fillId="11" borderId="3" xfId="0" applyFont="1" applyFill="1" applyBorder="1" applyAlignment="1">
      <alignment horizontal="center" vertical="center" wrapText="1"/>
    </xf>
    <xf numFmtId="0" fontId="4" fillId="11" borderId="10" xfId="0" applyFont="1" applyFill="1" applyBorder="1" applyAlignment="1">
      <alignment horizontal="center" vertical="center" wrapText="1"/>
    </xf>
    <xf numFmtId="0" fontId="4" fillId="12" borderId="9" xfId="0" applyFont="1" applyFill="1" applyBorder="1" applyAlignment="1">
      <alignment horizontal="center" vertical="center" wrapText="1"/>
    </xf>
    <xf numFmtId="0" fontId="4" fillId="12" borderId="3" xfId="0" applyFont="1" applyFill="1" applyBorder="1" applyAlignment="1">
      <alignment horizontal="center" vertical="center" wrapText="1"/>
    </xf>
    <xf numFmtId="0" fontId="4" fillId="12" borderId="4"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10" fillId="18" borderId="9" xfId="0" applyFont="1" applyFill="1" applyBorder="1" applyAlignment="1">
      <alignment horizontal="center" vertical="center" wrapText="1"/>
    </xf>
    <xf numFmtId="0" fontId="10" fillId="18" borderId="3" xfId="0" applyFont="1" applyFill="1" applyBorder="1" applyAlignment="1">
      <alignment horizontal="center" vertical="center" wrapText="1"/>
    </xf>
    <xf numFmtId="0" fontId="10" fillId="18" borderId="4" xfId="0" applyFont="1" applyFill="1" applyBorder="1" applyAlignment="1">
      <alignment horizontal="center" vertical="center" wrapText="1"/>
    </xf>
    <xf numFmtId="0" fontId="5" fillId="15" borderId="23" xfId="0" applyFont="1" applyFill="1" applyBorder="1" applyAlignment="1">
      <alignment horizontal="center" vertical="center" wrapText="1"/>
    </xf>
    <xf numFmtId="0" fontId="5" fillId="15" borderId="16" xfId="0" applyFont="1" applyFill="1" applyBorder="1" applyAlignment="1">
      <alignment horizontal="center" vertical="center" wrapText="1"/>
    </xf>
    <xf numFmtId="0" fontId="5" fillId="15" borderId="24" xfId="0" applyFont="1" applyFill="1" applyBorder="1" applyAlignment="1">
      <alignment horizontal="center" vertical="center" wrapText="1"/>
    </xf>
    <xf numFmtId="0" fontId="6" fillId="23" borderId="2" xfId="0" applyFont="1" applyFill="1" applyBorder="1" applyAlignment="1">
      <alignment horizontal="center" vertical="center" wrapText="1"/>
    </xf>
    <xf numFmtId="0" fontId="6" fillId="23" borderId="3" xfId="0" applyFont="1" applyFill="1" applyBorder="1" applyAlignment="1">
      <alignment horizontal="center" vertical="center" wrapText="1"/>
    </xf>
    <xf numFmtId="0" fontId="6" fillId="23" borderId="4" xfId="0" applyFont="1" applyFill="1" applyBorder="1" applyAlignment="1">
      <alignment horizontal="center" vertical="center" wrapText="1"/>
    </xf>
    <xf numFmtId="0" fontId="6" fillId="24" borderId="7" xfId="0" applyFont="1" applyFill="1" applyBorder="1" applyAlignment="1">
      <alignment horizontal="center" vertical="center" wrapText="1"/>
    </xf>
    <xf numFmtId="0" fontId="6" fillId="24" borderId="16" xfId="0" applyFont="1" applyFill="1" applyBorder="1" applyAlignment="1">
      <alignment horizontal="center" vertical="center" wrapText="1"/>
    </xf>
    <xf numFmtId="0" fontId="6" fillId="24" borderId="24" xfId="0" applyFont="1" applyFill="1" applyBorder="1" applyAlignment="1">
      <alignment horizontal="center" vertical="center" wrapText="1"/>
    </xf>
    <xf numFmtId="0" fontId="6" fillId="25" borderId="7" xfId="0" applyFont="1" applyFill="1" applyBorder="1" applyAlignment="1">
      <alignment horizontal="center" vertical="center" wrapText="1"/>
    </xf>
    <xf numFmtId="0" fontId="6" fillId="25" borderId="16" xfId="0" applyFont="1" applyFill="1" applyBorder="1" applyAlignment="1">
      <alignment horizontal="center" vertical="center" wrapText="1"/>
    </xf>
    <xf numFmtId="0" fontId="6" fillId="25" borderId="28" xfId="0" applyFont="1" applyFill="1" applyBorder="1" applyAlignment="1">
      <alignment horizontal="center" vertical="center" wrapText="1"/>
    </xf>
    <xf numFmtId="0" fontId="8" fillId="26" borderId="33" xfId="0" applyFont="1" applyFill="1" applyBorder="1" applyAlignment="1">
      <alignment horizontal="center" vertical="center" wrapText="1"/>
    </xf>
    <xf numFmtId="0" fontId="8" fillId="26" borderId="34" xfId="0" applyFont="1" applyFill="1" applyBorder="1" applyAlignment="1">
      <alignment horizontal="center" vertical="center" wrapText="1"/>
    </xf>
    <xf numFmtId="0" fontId="8" fillId="26" borderId="35" xfId="0" applyFont="1" applyFill="1" applyBorder="1" applyAlignment="1">
      <alignment horizontal="center" vertical="center" wrapText="1"/>
    </xf>
    <xf numFmtId="0" fontId="4" fillId="21" borderId="13" xfId="0" applyFont="1" applyFill="1" applyBorder="1" applyAlignment="1">
      <alignment horizontal="center" vertical="center" wrapText="1"/>
    </xf>
    <xf numFmtId="0" fontId="4" fillId="21" borderId="5" xfId="0" applyFont="1" applyFill="1" applyBorder="1" applyAlignment="1">
      <alignment horizontal="center" vertical="center" wrapText="1"/>
    </xf>
    <xf numFmtId="0" fontId="16" fillId="21" borderId="5" xfId="0" applyFont="1" applyFill="1" applyBorder="1" applyAlignment="1">
      <alignment horizontal="center" vertical="center" wrapText="1"/>
    </xf>
    <xf numFmtId="0" fontId="26" fillId="21" borderId="5" xfId="0" applyFont="1" applyFill="1" applyBorder="1" applyAlignment="1">
      <alignment horizontal="center" vertical="center" wrapText="1"/>
    </xf>
    <xf numFmtId="0" fontId="26" fillId="21" borderId="14"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3" fillId="22" borderId="13" xfId="0" applyFont="1" applyFill="1" applyBorder="1" applyAlignment="1">
      <alignment horizontal="center" vertical="center" wrapText="1"/>
    </xf>
    <xf numFmtId="0" fontId="3" fillId="22" borderId="15" xfId="0" applyFont="1" applyFill="1" applyBorder="1" applyAlignment="1">
      <alignment horizontal="center" vertical="center" wrapText="1"/>
    </xf>
    <xf numFmtId="0" fontId="3" fillId="22" borderId="5" xfId="0" applyFont="1" applyFill="1" applyBorder="1" applyAlignment="1">
      <alignment horizontal="center" vertical="center" wrapText="1"/>
    </xf>
    <xf numFmtId="0" fontId="3" fillId="22" borderId="8" xfId="0" applyFont="1" applyFill="1" applyBorder="1" applyAlignment="1">
      <alignment horizontal="center" vertical="center" wrapText="1"/>
    </xf>
    <xf numFmtId="0" fontId="3" fillId="22" borderId="14" xfId="0" applyFont="1" applyFill="1" applyBorder="1" applyAlignment="1">
      <alignment horizontal="center" vertical="center" wrapText="1"/>
    </xf>
    <xf numFmtId="0" fontId="3" fillId="19" borderId="5" xfId="0" applyFont="1" applyFill="1" applyBorder="1" applyAlignment="1">
      <alignment horizontal="center" vertical="center" wrapText="1"/>
    </xf>
    <xf numFmtId="0" fontId="3" fillId="19" borderId="1" xfId="0" applyFont="1" applyFill="1" applyBorder="1" applyAlignment="1">
      <alignment horizontal="center" vertical="center" wrapText="1"/>
    </xf>
    <xf numFmtId="0" fontId="3" fillId="19" borderId="20" xfId="0" applyFont="1" applyFill="1" applyBorder="1" applyAlignment="1">
      <alignment horizontal="center" vertical="center" wrapText="1"/>
    </xf>
    <xf numFmtId="0" fontId="3" fillId="19" borderId="8" xfId="0" applyFont="1" applyFill="1" applyBorder="1" applyAlignment="1">
      <alignment horizontal="center" vertical="center" wrapText="1"/>
    </xf>
    <xf numFmtId="0" fontId="3" fillId="19" borderId="2" xfId="0" applyFont="1" applyFill="1" applyBorder="1" applyAlignment="1">
      <alignment horizontal="center" vertical="center" wrapText="1"/>
    </xf>
    <xf numFmtId="0" fontId="3" fillId="19" borderId="22" xfId="0" applyFont="1" applyFill="1" applyBorder="1" applyAlignment="1">
      <alignment horizontal="center" vertical="center" wrapText="1"/>
    </xf>
    <xf numFmtId="0" fontId="3" fillId="19" borderId="5" xfId="0" applyFont="1" applyFill="1" applyBorder="1" applyAlignment="1">
      <alignment vertical="center" wrapText="1"/>
    </xf>
    <xf numFmtId="0" fontId="3" fillId="19" borderId="1" xfId="0" applyFont="1" applyFill="1" applyBorder="1" applyAlignment="1">
      <alignment vertical="center" wrapText="1"/>
    </xf>
    <xf numFmtId="0" fontId="3" fillId="19" borderId="20" xfId="0" applyFont="1" applyFill="1" applyBorder="1" applyAlignment="1">
      <alignment vertical="center" wrapText="1"/>
    </xf>
    <xf numFmtId="0" fontId="3" fillId="9" borderId="13" xfId="0" applyFont="1" applyFill="1" applyBorder="1" applyAlignment="1">
      <alignment horizontal="center" vertical="center" wrapText="1"/>
    </xf>
    <xf numFmtId="0" fontId="3" fillId="9" borderId="11" xfId="0" applyFont="1" applyFill="1" applyBorder="1" applyAlignment="1">
      <alignment horizontal="center" vertical="center" wrapText="1"/>
    </xf>
    <xf numFmtId="0" fontId="3" fillId="9" borderId="19" xfId="0" applyFont="1" applyFill="1" applyBorder="1" applyAlignment="1">
      <alignment horizontal="center" vertical="center" wrapText="1"/>
    </xf>
    <xf numFmtId="0" fontId="17" fillId="0" borderId="106" xfId="0" applyFont="1" applyBorder="1" applyAlignment="1">
      <alignment horizontal="left" vertical="center" wrapText="1"/>
    </xf>
    <xf numFmtId="0" fontId="17" fillId="0" borderId="17" xfId="0" applyFont="1" applyBorder="1" applyAlignment="1">
      <alignment horizontal="left" vertical="center" wrapText="1"/>
    </xf>
    <xf numFmtId="0" fontId="17" fillId="0" borderId="13" xfId="0" applyFont="1" applyBorder="1" applyAlignment="1">
      <alignment horizontal="left" vertical="center" wrapText="1"/>
    </xf>
    <xf numFmtId="0" fontId="23" fillId="0" borderId="0" xfId="0" applyFont="1" applyBorder="1" applyAlignment="1">
      <alignment horizontal="left" vertical="top" wrapText="1"/>
    </xf>
    <xf numFmtId="0" fontId="23" fillId="0" borderId="48" xfId="0" applyFont="1" applyBorder="1" applyAlignment="1">
      <alignment horizontal="left" vertical="top" wrapText="1"/>
    </xf>
    <xf numFmtId="0" fontId="19" fillId="0" borderId="31" xfId="0" applyFont="1" applyBorder="1" applyAlignment="1">
      <alignment horizontal="left" vertical="center" wrapText="1"/>
    </xf>
    <xf numFmtId="0" fontId="19" fillId="0" borderId="0" xfId="0" applyFont="1" applyBorder="1" applyAlignment="1">
      <alignment horizontal="left" vertical="center" wrapText="1"/>
    </xf>
    <xf numFmtId="0" fontId="19" fillId="0" borderId="105" xfId="0" applyFont="1" applyBorder="1" applyAlignment="1">
      <alignment horizontal="left" vertical="center" wrapText="1"/>
    </xf>
    <xf numFmtId="0" fontId="12" fillId="0" borderId="36"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Natalie Gray" id="{D0CABDC0-A62E-4A28-B2E2-D186A9A18311}" userId="" providerI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P18" dT="2025-10-29T22:00:30.67" personId="{D0CABDC0-A62E-4A28-B2E2-D186A9A18311}" id="{6436E192-66CA-4F8A-A703-9CA4045F0615}">
    <text>18 properties</text>
  </threadedComment>
  <threadedComment ref="BQ18" dT="2025-10-29T22:00:39.98" personId="{D0CABDC0-A62E-4A28-B2E2-D186A9A18311}" id="{297ACEDC-7AAE-480B-8736-66B652498DDC}">
    <text>20 properties</text>
  </threadedComment>
  <threadedComment ref="BR18" dT="2025-10-29T22:00:50.53" personId="{D0CABDC0-A62E-4A28-B2E2-D186A9A18311}" id="{DF385597-AD70-4C4A-BCD9-145FC96E1B67}">
    <text>30 properties</text>
  </threadedComment>
  <threadedComment ref="AO19" dT="2025-11-04T21:22:37.59" personId="{D0CABDC0-A62E-4A28-B2E2-D186A9A18311}" id="{9E58871A-5E59-40AC-A12E-AA07D2E8F5A4}">
    <text>up to 30% of Total Budget</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mydss.mo.gov/utility-assistance/liheap" TargetMode="External"/><Relationship Id="rId13" Type="http://schemas.openxmlformats.org/officeDocument/2006/relationships/hyperlink" Target="https://www.evergy.com/outages/safety-link/medical-customer-program" TargetMode="External"/><Relationship Id="rId18" Type="http://schemas.openxmlformats.org/officeDocument/2006/relationships/hyperlink" Target="https://www.evergy.com/-/media/documents/billing/missouri/rules_and_regulations_mo/meeia-programs.pdf" TargetMode="External"/><Relationship Id="rId26" Type="http://schemas.openxmlformats.org/officeDocument/2006/relationships/hyperlink" Target="https://www.evergy.com/log-in?returnUrl=%2fma%2fenergy-analyzer%2fenergy-analyzer%2fsurvey" TargetMode="External"/><Relationship Id="rId3" Type="http://schemas.openxmlformats.org/officeDocument/2006/relationships/hyperlink" Target="https://www.evergy.com/-/media/documents/billing/missouri/detailed_tariffs_mo/56-low-income-solar-subscription-010923.pdf" TargetMode="External"/><Relationship Id="rId21" Type="http://schemas.openxmlformats.org/officeDocument/2006/relationships/hyperlink" Target="https://www.evergy.com/-/media/documents/billing/missouri/rules_and_regulations_mo/meeia-programs.pdf" TargetMode="External"/><Relationship Id="rId7" Type="http://schemas.openxmlformats.org/officeDocument/2006/relationships/hyperlink" Target="https://mydss.mo.gov/utility-assistance/liheap" TargetMode="External"/><Relationship Id="rId12" Type="http://schemas.openxmlformats.org/officeDocument/2006/relationships/hyperlink" Target="https://www.evergy.com/manage-account/billing-link/billing-information/specialized-options" TargetMode="External"/><Relationship Id="rId17" Type="http://schemas.openxmlformats.org/officeDocument/2006/relationships/hyperlink" Target="https://www.evergy.com/-/media/documents/billing/missouri/rules_and_regulations_mo/meeia-programs.pdf" TargetMode="External"/><Relationship Id="rId25" Type="http://schemas.openxmlformats.org/officeDocument/2006/relationships/hyperlink" Target="https://www.evergy.com/-/media/documents/billing/missouri/detailed_tariffs_mo/promotional-practices-programs-010923.pdf" TargetMode="External"/><Relationship Id="rId2" Type="http://schemas.openxmlformats.org/officeDocument/2006/relationships/hyperlink" Target="https://www.evergy.com/ways-to-save/programs-link/income-qualified-support/income-eligible-multi-family" TargetMode="External"/><Relationship Id="rId16" Type="http://schemas.openxmlformats.org/officeDocument/2006/relationships/hyperlink" Target="https://www.evergy.com/-/media/documents/billing/missouri/rules_and_regulations_mo/meeia-programs.pdf" TargetMode="External"/><Relationship Id="rId20" Type="http://schemas.openxmlformats.org/officeDocument/2006/relationships/hyperlink" Target="https://www.evergy.com/-/media/documents/billing/missouri/rules_and_regulations_mo/meeia-programs.pdf" TargetMode="External"/><Relationship Id="rId29" Type="http://schemas.openxmlformats.org/officeDocument/2006/relationships/comments" Target="../comments1.xml"/><Relationship Id="rId1" Type="http://schemas.openxmlformats.org/officeDocument/2006/relationships/hyperlink" Target="https://www.evergy.com/ways-to-save/programs-link/income-qualified-support/income-eligible-weatherization" TargetMode="External"/><Relationship Id="rId6" Type="http://schemas.openxmlformats.org/officeDocument/2006/relationships/hyperlink" Target="https://unitedwaygkc.org/critical-medical-needs-form/" TargetMode="External"/><Relationship Id="rId11" Type="http://schemas.openxmlformats.org/officeDocument/2006/relationships/hyperlink" Target="https://www.evergy.com/manage-account/billing-link/billing-information/energy-gift" TargetMode="External"/><Relationship Id="rId24" Type="http://schemas.openxmlformats.org/officeDocument/2006/relationships/hyperlink" Target="https://www.evergy.com/-/media/documents/billing/missouri/rules_and_regulations_mo/meeia-programs.pdf" TargetMode="External"/><Relationship Id="rId5" Type="http://schemas.openxmlformats.org/officeDocument/2006/relationships/hyperlink" Target="https://www.evergy.com/manage-account/billing/financial-help/economic-relief-pilot-program" TargetMode="External"/><Relationship Id="rId15" Type="http://schemas.openxmlformats.org/officeDocument/2006/relationships/hyperlink" Target="https://www.evergy.com/manage-account/billing-link/billing-information/specialized-options" TargetMode="External"/><Relationship Id="rId23" Type="http://schemas.openxmlformats.org/officeDocument/2006/relationships/hyperlink" Target="https://www.evergy.com/-/media/documents/billing/missouri/rules_and_regulations_mo/meeia-programs.pdf" TargetMode="External"/><Relationship Id="rId28" Type="http://schemas.openxmlformats.org/officeDocument/2006/relationships/vmlDrawing" Target="../drawings/vmlDrawing1.vml"/><Relationship Id="rId10" Type="http://schemas.openxmlformats.org/officeDocument/2006/relationships/hyperlink" Target="https://www.evergy.com/community/donations" TargetMode="External"/><Relationship Id="rId19" Type="http://schemas.openxmlformats.org/officeDocument/2006/relationships/hyperlink" Target="https://www.evergy.com/ways-to-save/programs-link/research-and-pilot-program/pays" TargetMode="External"/><Relationship Id="rId4" Type="http://schemas.openxmlformats.org/officeDocument/2006/relationships/hyperlink" Target="https://www.evergy.com/-/media/documents/billing/missouri/rules_and_regulations_mo/meeia-programs.pdf" TargetMode="External"/><Relationship Id="rId9" Type="http://schemas.openxmlformats.org/officeDocument/2006/relationships/hyperlink" Target="https://www.evergy.com/community/community-involvement/connect" TargetMode="External"/><Relationship Id="rId14" Type="http://schemas.openxmlformats.org/officeDocument/2006/relationships/hyperlink" Target="https://www.evergy.com/manage-account/billing-link/payment-options/average-payment-plan" TargetMode="External"/><Relationship Id="rId22" Type="http://schemas.openxmlformats.org/officeDocument/2006/relationships/hyperlink" Target="https://www.evergy.com/-/media/documents/billing/missouri/rules_and_regulations_mo/meeia-programs.pdf" TargetMode="External"/><Relationship Id="rId27" Type="http://schemas.openxmlformats.org/officeDocument/2006/relationships/printerSettings" Target="../printerSettings/printerSettings1.bin"/><Relationship Id="rId30"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22A97-FD8D-4776-901A-F99A81DF904B}">
  <sheetPr>
    <pageSetUpPr fitToPage="1"/>
  </sheetPr>
  <dimension ref="A1:XFD72"/>
  <sheetViews>
    <sheetView tabSelected="1" zoomScale="90" zoomScaleNormal="90" workbookViewId="0">
      <pane xSplit="3" ySplit="4" topLeftCell="D42" activePane="bottomRight" state="frozen"/>
      <selection pane="bottomRight" activeCell="D32" sqref="D32"/>
      <selection pane="bottomLeft" activeCell="A4" sqref="A4"/>
      <selection pane="topRight" activeCell="D1" sqref="D1"/>
    </sheetView>
  </sheetViews>
  <sheetFormatPr defaultColWidth="9.140625" defaultRowHeight="15"/>
  <cols>
    <col min="1" max="1" width="21.7109375" style="1" customWidth="1"/>
    <col min="2" max="2" width="20.42578125" style="1" customWidth="1"/>
    <col min="3" max="3" width="40.7109375" style="10" customWidth="1"/>
    <col min="4" max="4" width="74.42578125" style="12" customWidth="1"/>
    <col min="5" max="5" width="84.85546875" style="12" customWidth="1"/>
    <col min="6" max="6" width="27.5703125" style="10" customWidth="1"/>
    <col min="7" max="7" width="39.7109375" style="1" customWidth="1"/>
    <col min="8" max="8" width="15" style="1" customWidth="1"/>
    <col min="9" max="9" width="16.85546875" style="1" customWidth="1"/>
    <col min="10" max="10" width="18.140625" style="1" customWidth="1"/>
    <col min="11" max="15" width="15.7109375" style="1" customWidth="1"/>
    <col min="16" max="16" width="18.140625" style="1" customWidth="1"/>
    <col min="17" max="22" width="15.7109375" style="1" customWidth="1"/>
    <col min="23" max="23" width="16.5703125" style="1" customWidth="1"/>
    <col min="24" max="24" width="17.42578125" style="1" customWidth="1"/>
    <col min="25" max="25" width="16.7109375" style="1" customWidth="1"/>
    <col min="26" max="26" width="16" style="1" customWidth="1"/>
    <col min="27" max="28" width="15.28515625" style="1" customWidth="1"/>
    <col min="29" max="29" width="15.42578125" style="1" customWidth="1"/>
    <col min="30" max="30" width="16.85546875" style="1" customWidth="1"/>
    <col min="31" max="31" width="17.140625" style="1" customWidth="1"/>
    <col min="32" max="32" width="14.7109375" style="1" customWidth="1"/>
    <col min="33" max="34" width="17.140625" style="1" customWidth="1"/>
    <col min="35" max="35" width="14" style="1" customWidth="1"/>
    <col min="36" max="40" width="13.5703125" style="1" customWidth="1"/>
    <col min="41" max="41" width="13.28515625" style="1" customWidth="1"/>
    <col min="42" max="42" width="13.140625" style="1" customWidth="1"/>
    <col min="43" max="46" width="15.28515625" style="1" customWidth="1"/>
    <col min="47" max="47" width="14.7109375" style="1" customWidth="1"/>
    <col min="48" max="48" width="17.5703125" style="1" customWidth="1"/>
    <col min="49" max="49" width="16.7109375" style="1" customWidth="1"/>
    <col min="50" max="52" width="12.140625" style="1" customWidth="1"/>
    <col min="53" max="53" width="14.140625" style="1" customWidth="1"/>
    <col min="54" max="54" width="14.42578125" style="1" customWidth="1"/>
    <col min="55" max="55" width="12.85546875" style="1" customWidth="1"/>
    <col min="56" max="56" width="12.7109375" style="1" customWidth="1"/>
    <col min="57" max="57" width="13" style="1" customWidth="1"/>
    <col min="58" max="58" width="13.85546875" style="1" customWidth="1"/>
    <col min="59" max="59" width="15.5703125" style="1" customWidth="1"/>
    <col min="60" max="60" width="16.7109375" style="1" customWidth="1"/>
    <col min="61" max="61" width="15.42578125" style="1" customWidth="1"/>
    <col min="62" max="62" width="15.28515625" style="1" customWidth="1"/>
    <col min="63" max="63" width="15.85546875" style="1" customWidth="1"/>
    <col min="64" max="64" width="16.28515625" style="1" customWidth="1"/>
    <col min="65" max="65" width="15.28515625" style="1" customWidth="1"/>
    <col min="66" max="66" width="15" style="1" customWidth="1"/>
    <col min="67" max="67" width="15.28515625" style="1" customWidth="1"/>
    <col min="68" max="73" width="13.28515625" style="1" customWidth="1"/>
    <col min="74" max="75" width="15.42578125" style="1" customWidth="1"/>
    <col min="76" max="76" width="15.7109375" style="1" customWidth="1"/>
    <col min="77" max="77" width="17.7109375" style="1" customWidth="1"/>
    <col min="78" max="78" width="19.5703125" style="1" customWidth="1"/>
    <col min="79" max="79" width="22.7109375" style="1" customWidth="1"/>
    <col min="80" max="82" width="28.5703125" style="1" customWidth="1"/>
    <col min="83" max="83" width="35" style="1" customWidth="1"/>
    <col min="84" max="16384" width="9.140625" style="1"/>
  </cols>
  <sheetData>
    <row r="1" spans="1:83" ht="36.75" customHeight="1">
      <c r="A1" s="510" t="s">
        <v>0</v>
      </c>
      <c r="B1" s="511"/>
      <c r="C1" s="511"/>
      <c r="D1" s="511"/>
      <c r="E1" s="511"/>
      <c r="F1" s="511"/>
      <c r="G1" s="511"/>
      <c r="H1" s="511"/>
      <c r="I1" s="511"/>
      <c r="J1" s="511"/>
      <c r="K1" s="511"/>
      <c r="L1" s="511"/>
      <c r="M1" s="511"/>
      <c r="N1" s="511"/>
      <c r="O1" s="511"/>
      <c r="P1" s="511"/>
      <c r="Q1" s="511"/>
      <c r="R1" s="511"/>
      <c r="S1" s="511"/>
      <c r="T1" s="511"/>
      <c r="U1" s="511"/>
      <c r="V1" s="511"/>
      <c r="W1" s="511"/>
      <c r="X1" s="511"/>
      <c r="Y1" s="511"/>
      <c r="Z1" s="511"/>
      <c r="AA1" s="511"/>
      <c r="AB1" s="511"/>
      <c r="AC1" s="511"/>
      <c r="AD1" s="511"/>
      <c r="AE1" s="511"/>
      <c r="AF1" s="511"/>
      <c r="AG1" s="511"/>
      <c r="AH1" s="511"/>
      <c r="AI1" s="511"/>
      <c r="AJ1" s="511"/>
      <c r="AK1" s="511"/>
      <c r="AL1" s="511"/>
      <c r="AM1" s="511"/>
      <c r="AN1" s="511"/>
      <c r="AO1" s="511"/>
      <c r="AP1" s="511"/>
      <c r="AQ1" s="511"/>
      <c r="AR1" s="511"/>
      <c r="AS1" s="511"/>
      <c r="AT1" s="511"/>
      <c r="AU1" s="511"/>
      <c r="AV1" s="511"/>
      <c r="AW1" s="511"/>
      <c r="AX1" s="511"/>
      <c r="AY1" s="511"/>
      <c r="AZ1" s="511"/>
      <c r="BA1" s="511"/>
      <c r="BB1" s="511"/>
      <c r="BC1" s="511"/>
      <c r="BD1" s="511"/>
      <c r="BE1" s="511"/>
      <c r="BF1" s="511"/>
      <c r="BG1" s="511"/>
      <c r="BH1" s="511"/>
      <c r="BI1" s="511"/>
      <c r="BJ1" s="511"/>
      <c r="BK1" s="511"/>
      <c r="BL1" s="511"/>
      <c r="BM1" s="511"/>
      <c r="BN1" s="511"/>
      <c r="BO1" s="511"/>
      <c r="BP1" s="511"/>
      <c r="BQ1" s="511"/>
      <c r="BR1" s="511"/>
      <c r="BS1" s="511"/>
      <c r="BT1" s="511"/>
      <c r="BU1" s="511"/>
      <c r="BV1" s="511"/>
      <c r="BW1" s="511"/>
      <c r="BX1" s="511"/>
      <c r="BY1" s="511"/>
      <c r="BZ1" s="511"/>
      <c r="CA1" s="511"/>
      <c r="CB1" s="511"/>
      <c r="CC1" s="511"/>
      <c r="CD1" s="511"/>
      <c r="CE1" s="512"/>
    </row>
    <row r="2" spans="1:83" s="2" customFormat="1" ht="41.25" customHeight="1">
      <c r="A2" s="537" t="s">
        <v>1</v>
      </c>
      <c r="B2" s="466" t="s">
        <v>2</v>
      </c>
      <c r="C2" s="469" t="s">
        <v>3</v>
      </c>
      <c r="D2" s="475" t="s">
        <v>4</v>
      </c>
      <c r="E2" s="472" t="s">
        <v>5</v>
      </c>
      <c r="F2" s="534" t="s">
        <v>6</v>
      </c>
      <c r="G2" s="528" t="s">
        <v>7</v>
      </c>
      <c r="H2" s="528" t="s">
        <v>8</v>
      </c>
      <c r="I2" s="528" t="s">
        <v>9</v>
      </c>
      <c r="J2" s="531" t="s">
        <v>10</v>
      </c>
      <c r="K2" s="523" t="s">
        <v>11</v>
      </c>
      <c r="L2" s="524"/>
      <c r="M2" s="524"/>
      <c r="N2" s="524"/>
      <c r="O2" s="524"/>
      <c r="P2" s="525"/>
      <c r="Q2" s="525"/>
      <c r="R2" s="526"/>
      <c r="S2" s="526"/>
      <c r="T2" s="526"/>
      <c r="U2" s="526"/>
      <c r="V2" s="527"/>
      <c r="W2" s="513" t="s">
        <v>12</v>
      </c>
      <c r="X2" s="514"/>
      <c r="Y2" s="514"/>
      <c r="Z2" s="431" t="s">
        <v>13</v>
      </c>
      <c r="AA2" s="423"/>
      <c r="AB2" s="432"/>
      <c r="AC2" s="514" t="s">
        <v>12</v>
      </c>
      <c r="AD2" s="514"/>
      <c r="AE2" s="514"/>
      <c r="AF2" s="431" t="s">
        <v>13</v>
      </c>
      <c r="AG2" s="423"/>
      <c r="AH2" s="432"/>
      <c r="AI2" s="515" t="s">
        <v>14</v>
      </c>
      <c r="AJ2" s="516"/>
      <c r="AK2" s="516"/>
      <c r="AL2" s="431" t="s">
        <v>15</v>
      </c>
      <c r="AM2" s="423"/>
      <c r="AN2" s="432"/>
      <c r="AO2" s="515" t="s">
        <v>14</v>
      </c>
      <c r="AP2" s="516"/>
      <c r="AQ2" s="517"/>
      <c r="AR2" s="422" t="s">
        <v>15</v>
      </c>
      <c r="AS2" s="423"/>
      <c r="AT2" s="424"/>
      <c r="AU2" s="518" t="s">
        <v>16</v>
      </c>
      <c r="AV2" s="478"/>
      <c r="AW2" s="478"/>
      <c r="AX2" s="478" t="s">
        <v>16</v>
      </c>
      <c r="AY2" s="478"/>
      <c r="AZ2" s="479"/>
      <c r="BA2" s="519" t="s">
        <v>17</v>
      </c>
      <c r="BB2" s="520"/>
      <c r="BC2" s="520"/>
      <c r="BD2" s="520" t="s">
        <v>17</v>
      </c>
      <c r="BE2" s="520"/>
      <c r="BF2" s="521"/>
      <c r="BG2" s="522" t="s">
        <v>18</v>
      </c>
      <c r="BH2" s="458"/>
      <c r="BI2" s="458"/>
      <c r="BJ2" s="458" t="s">
        <v>18</v>
      </c>
      <c r="BK2" s="458"/>
      <c r="BL2" s="459"/>
      <c r="BM2" s="441" t="s">
        <v>19</v>
      </c>
      <c r="BN2" s="442"/>
      <c r="BO2" s="443"/>
      <c r="BP2" s="447" t="s">
        <v>20</v>
      </c>
      <c r="BQ2" s="442"/>
      <c r="BR2" s="443"/>
      <c r="BS2" s="447" t="s">
        <v>21</v>
      </c>
      <c r="BT2" s="442"/>
      <c r="BU2" s="443"/>
      <c r="BV2" s="447" t="s">
        <v>22</v>
      </c>
      <c r="BW2" s="442"/>
      <c r="BX2" s="443"/>
      <c r="BY2" s="447" t="s">
        <v>23</v>
      </c>
      <c r="BZ2" s="442"/>
      <c r="CA2" s="449"/>
      <c r="CB2" s="451" t="s">
        <v>24</v>
      </c>
      <c r="CC2" s="439" t="s">
        <v>25</v>
      </c>
      <c r="CD2" s="439" t="s">
        <v>26</v>
      </c>
      <c r="CE2" s="440" t="s">
        <v>27</v>
      </c>
    </row>
    <row r="3" spans="1:83" s="2" customFormat="1" ht="27.75" customHeight="1">
      <c r="A3" s="538"/>
      <c r="B3" s="467"/>
      <c r="C3" s="470"/>
      <c r="D3" s="476"/>
      <c r="E3" s="473"/>
      <c r="F3" s="535"/>
      <c r="G3" s="529"/>
      <c r="H3" s="529"/>
      <c r="I3" s="529"/>
      <c r="J3" s="532"/>
      <c r="K3" s="498" t="s">
        <v>28</v>
      </c>
      <c r="L3" s="499"/>
      <c r="M3" s="500"/>
      <c r="N3" s="501" t="s">
        <v>29</v>
      </c>
      <c r="O3" s="502"/>
      <c r="P3" s="503"/>
      <c r="Q3" s="504" t="s">
        <v>30</v>
      </c>
      <c r="R3" s="505"/>
      <c r="S3" s="506"/>
      <c r="T3" s="507" t="s">
        <v>31</v>
      </c>
      <c r="U3" s="508"/>
      <c r="V3" s="509"/>
      <c r="W3" s="480" t="s">
        <v>32</v>
      </c>
      <c r="X3" s="481"/>
      <c r="Y3" s="482"/>
      <c r="Z3" s="428" t="s">
        <v>32</v>
      </c>
      <c r="AA3" s="429"/>
      <c r="AB3" s="430"/>
      <c r="AC3" s="495" t="s">
        <v>33</v>
      </c>
      <c r="AD3" s="496"/>
      <c r="AE3" s="497"/>
      <c r="AF3" s="433" t="s">
        <v>33</v>
      </c>
      <c r="AG3" s="434"/>
      <c r="AH3" s="435"/>
      <c r="AI3" s="483" t="s">
        <v>34</v>
      </c>
      <c r="AJ3" s="484"/>
      <c r="AK3" s="485"/>
      <c r="AL3" s="436" t="s">
        <v>34</v>
      </c>
      <c r="AM3" s="437"/>
      <c r="AN3" s="438"/>
      <c r="AO3" s="486" t="s">
        <v>35</v>
      </c>
      <c r="AP3" s="487"/>
      <c r="AQ3" s="488"/>
      <c r="AR3" s="425" t="s">
        <v>35</v>
      </c>
      <c r="AS3" s="426"/>
      <c r="AT3" s="427"/>
      <c r="AU3" s="489" t="s">
        <v>32</v>
      </c>
      <c r="AV3" s="490"/>
      <c r="AW3" s="491"/>
      <c r="AX3" s="492" t="s">
        <v>36</v>
      </c>
      <c r="AY3" s="493"/>
      <c r="AZ3" s="494"/>
      <c r="BA3" s="452" t="s">
        <v>37</v>
      </c>
      <c r="BB3" s="453"/>
      <c r="BC3" s="454"/>
      <c r="BD3" s="455" t="s">
        <v>38</v>
      </c>
      <c r="BE3" s="456"/>
      <c r="BF3" s="457"/>
      <c r="BG3" s="460" t="s">
        <v>32</v>
      </c>
      <c r="BH3" s="461"/>
      <c r="BI3" s="462"/>
      <c r="BJ3" s="463" t="s">
        <v>39</v>
      </c>
      <c r="BK3" s="464"/>
      <c r="BL3" s="465"/>
      <c r="BM3" s="444"/>
      <c r="BN3" s="445"/>
      <c r="BO3" s="446"/>
      <c r="BP3" s="448"/>
      <c r="BQ3" s="445"/>
      <c r="BR3" s="446"/>
      <c r="BS3" s="448"/>
      <c r="BT3" s="445"/>
      <c r="BU3" s="446"/>
      <c r="BV3" s="448"/>
      <c r="BW3" s="445"/>
      <c r="BX3" s="446"/>
      <c r="BY3" s="448"/>
      <c r="BZ3" s="445"/>
      <c r="CA3" s="450"/>
      <c r="CB3" s="451"/>
      <c r="CC3" s="439"/>
      <c r="CD3" s="439"/>
      <c r="CE3" s="440"/>
    </row>
    <row r="4" spans="1:83" ht="15.75">
      <c r="A4" s="539"/>
      <c r="B4" s="468"/>
      <c r="C4" s="471"/>
      <c r="D4" s="477"/>
      <c r="E4" s="474"/>
      <c r="F4" s="536"/>
      <c r="G4" s="530"/>
      <c r="H4" s="530"/>
      <c r="I4" s="530"/>
      <c r="J4" s="533"/>
      <c r="K4" s="146">
        <v>2022</v>
      </c>
      <c r="L4" s="147">
        <v>2023</v>
      </c>
      <c r="M4" s="147">
        <v>2024</v>
      </c>
      <c r="N4" s="146">
        <v>2022</v>
      </c>
      <c r="O4" s="147">
        <v>2023</v>
      </c>
      <c r="P4" s="147">
        <v>2024</v>
      </c>
      <c r="Q4" s="146">
        <v>2022</v>
      </c>
      <c r="R4" s="147">
        <v>2023</v>
      </c>
      <c r="S4" s="147">
        <v>2024</v>
      </c>
      <c r="T4" s="146">
        <v>2022</v>
      </c>
      <c r="U4" s="147">
        <v>2023</v>
      </c>
      <c r="V4" s="147">
        <v>2024</v>
      </c>
      <c r="W4" s="146">
        <v>2022</v>
      </c>
      <c r="X4" s="147">
        <v>2023</v>
      </c>
      <c r="Y4" s="147">
        <v>2024</v>
      </c>
      <c r="Z4" s="146">
        <v>2022</v>
      </c>
      <c r="AA4" s="147">
        <v>2023</v>
      </c>
      <c r="AB4" s="147">
        <v>2024</v>
      </c>
      <c r="AC4" s="146">
        <v>2022</v>
      </c>
      <c r="AD4" s="147">
        <v>2023</v>
      </c>
      <c r="AE4" s="147">
        <v>2024</v>
      </c>
      <c r="AF4" s="146">
        <v>2022</v>
      </c>
      <c r="AG4" s="147">
        <v>2023</v>
      </c>
      <c r="AH4" s="147">
        <v>2024</v>
      </c>
      <c r="AI4" s="147">
        <v>2022</v>
      </c>
      <c r="AJ4" s="147">
        <v>2023</v>
      </c>
      <c r="AK4" s="147">
        <v>2024</v>
      </c>
      <c r="AL4" s="146">
        <v>2022</v>
      </c>
      <c r="AM4" s="147">
        <v>2023</v>
      </c>
      <c r="AN4" s="147">
        <v>2024</v>
      </c>
      <c r="AO4" s="147">
        <v>2022</v>
      </c>
      <c r="AP4" s="147">
        <v>2023</v>
      </c>
      <c r="AQ4" s="219">
        <v>2024</v>
      </c>
      <c r="AR4" s="146">
        <v>2022</v>
      </c>
      <c r="AS4" s="147">
        <v>2023</v>
      </c>
      <c r="AT4" s="147">
        <v>2024</v>
      </c>
      <c r="AU4" s="146">
        <v>2022</v>
      </c>
      <c r="AV4" s="147">
        <v>2023</v>
      </c>
      <c r="AW4" s="147">
        <v>2024</v>
      </c>
      <c r="AX4" s="147">
        <v>2022</v>
      </c>
      <c r="AY4" s="147">
        <v>2023</v>
      </c>
      <c r="AZ4" s="219">
        <v>2024</v>
      </c>
      <c r="BA4" s="146">
        <v>2022</v>
      </c>
      <c r="BB4" s="147">
        <v>2023</v>
      </c>
      <c r="BC4" s="147">
        <v>2024</v>
      </c>
      <c r="BD4" s="147">
        <v>2022</v>
      </c>
      <c r="BE4" s="147">
        <v>2023</v>
      </c>
      <c r="BF4" s="219">
        <v>2024</v>
      </c>
      <c r="BG4" s="146">
        <v>2022</v>
      </c>
      <c r="BH4" s="147">
        <v>2023</v>
      </c>
      <c r="BI4" s="147">
        <v>2024</v>
      </c>
      <c r="BJ4" s="147">
        <v>2022</v>
      </c>
      <c r="BK4" s="147">
        <v>2023</v>
      </c>
      <c r="BL4" s="219">
        <v>2024</v>
      </c>
      <c r="BM4" s="146">
        <v>2022</v>
      </c>
      <c r="BN4" s="147">
        <v>2023</v>
      </c>
      <c r="BO4" s="147">
        <v>2024</v>
      </c>
      <c r="BP4" s="147">
        <v>2022</v>
      </c>
      <c r="BQ4" s="147">
        <v>2023</v>
      </c>
      <c r="BR4" s="147">
        <v>2024</v>
      </c>
      <c r="BS4" s="147">
        <v>2022</v>
      </c>
      <c r="BT4" s="147">
        <v>2023</v>
      </c>
      <c r="BU4" s="147">
        <v>2024</v>
      </c>
      <c r="BV4" s="3">
        <v>2022</v>
      </c>
      <c r="BW4" s="3">
        <v>2023</v>
      </c>
      <c r="BX4" s="3">
        <v>2024</v>
      </c>
      <c r="BY4" s="3">
        <v>2022</v>
      </c>
      <c r="BZ4" s="3">
        <v>2023</v>
      </c>
      <c r="CA4" s="4">
        <v>2024</v>
      </c>
      <c r="CB4" s="451"/>
      <c r="CC4" s="439"/>
      <c r="CD4" s="439"/>
      <c r="CE4" s="440"/>
    </row>
    <row r="5" spans="1:83" ht="252" customHeight="1">
      <c r="A5" s="6" t="s">
        <v>40</v>
      </c>
      <c r="B5" s="7" t="s">
        <v>41</v>
      </c>
      <c r="C5" s="322" t="s">
        <v>42</v>
      </c>
      <c r="D5" s="298" t="s">
        <v>43</v>
      </c>
      <c r="E5" s="299" t="s">
        <v>44</v>
      </c>
      <c r="F5" s="9" t="s">
        <v>45</v>
      </c>
      <c r="G5" s="7" t="s">
        <v>46</v>
      </c>
      <c r="H5" s="13">
        <v>40057</v>
      </c>
      <c r="I5" s="384" t="s">
        <v>47</v>
      </c>
      <c r="J5" s="138" t="s">
        <v>48</v>
      </c>
      <c r="K5" s="116" t="s">
        <v>49</v>
      </c>
      <c r="L5" s="117" t="s">
        <v>49</v>
      </c>
      <c r="M5" s="154" t="s">
        <v>49</v>
      </c>
      <c r="N5" s="116" t="s">
        <v>49</v>
      </c>
      <c r="O5" s="117" t="s">
        <v>49</v>
      </c>
      <c r="P5" s="154" t="s">
        <v>50</v>
      </c>
      <c r="Q5" s="165" t="s">
        <v>51</v>
      </c>
      <c r="R5" s="166" t="s">
        <v>51</v>
      </c>
      <c r="S5" s="176" t="s">
        <v>51</v>
      </c>
      <c r="T5" s="165" t="s">
        <v>51</v>
      </c>
      <c r="U5" s="166" t="s">
        <v>51</v>
      </c>
      <c r="V5" s="176" t="s">
        <v>51</v>
      </c>
      <c r="W5" s="116">
        <v>2048019</v>
      </c>
      <c r="X5" s="117">
        <v>2048019</v>
      </c>
      <c r="Y5" s="154">
        <v>2048019</v>
      </c>
      <c r="Z5" s="116">
        <v>2367030</v>
      </c>
      <c r="AA5" s="117">
        <v>2039270</v>
      </c>
      <c r="AB5" s="154">
        <v>1439023</v>
      </c>
      <c r="AC5" s="116" t="s">
        <v>52</v>
      </c>
      <c r="AD5" s="117" t="s">
        <v>52</v>
      </c>
      <c r="AE5" s="154" t="s">
        <v>52</v>
      </c>
      <c r="AF5" s="116" t="s">
        <v>53</v>
      </c>
      <c r="AG5" s="197" t="s">
        <v>54</v>
      </c>
      <c r="AH5" s="207" t="s">
        <v>55</v>
      </c>
      <c r="AI5" s="165" t="s">
        <v>56</v>
      </c>
      <c r="AJ5" s="166" t="s">
        <v>56</v>
      </c>
      <c r="AK5" s="176" t="s">
        <v>56</v>
      </c>
      <c r="AL5" s="165" t="s">
        <v>56</v>
      </c>
      <c r="AM5" s="210" t="s">
        <v>56</v>
      </c>
      <c r="AN5" s="218" t="s">
        <v>56</v>
      </c>
      <c r="AO5" s="214" t="s">
        <v>57</v>
      </c>
      <c r="AP5" s="210" t="s">
        <v>57</v>
      </c>
      <c r="AQ5" s="225" t="s">
        <v>57</v>
      </c>
      <c r="AR5" s="220">
        <v>29070</v>
      </c>
      <c r="AS5" s="221">
        <v>16463</v>
      </c>
      <c r="AT5" s="229">
        <v>20880</v>
      </c>
      <c r="AU5" s="116">
        <v>2367030</v>
      </c>
      <c r="AV5" s="228">
        <v>2039270</v>
      </c>
      <c r="AW5" s="235">
        <v>1439023</v>
      </c>
      <c r="AX5" s="233">
        <v>591</v>
      </c>
      <c r="AY5" s="228">
        <v>929</v>
      </c>
      <c r="AZ5" s="235">
        <v>516</v>
      </c>
      <c r="BA5" s="236" t="s">
        <v>58</v>
      </c>
      <c r="BB5" s="237" t="s">
        <v>59</v>
      </c>
      <c r="BC5" s="242" t="s">
        <v>60</v>
      </c>
      <c r="BD5" s="236" t="s">
        <v>58</v>
      </c>
      <c r="BE5" s="237" t="s">
        <v>59</v>
      </c>
      <c r="BF5" s="242" t="s">
        <v>60</v>
      </c>
      <c r="BG5" s="243" t="s">
        <v>61</v>
      </c>
      <c r="BH5" s="244" t="s">
        <v>61</v>
      </c>
      <c r="BI5" s="254" t="s">
        <v>61</v>
      </c>
      <c r="BJ5" s="243" t="s">
        <v>61</v>
      </c>
      <c r="BK5" s="244" t="s">
        <v>61</v>
      </c>
      <c r="BL5" s="254" t="s">
        <v>61</v>
      </c>
      <c r="BM5" s="165" t="s">
        <v>62</v>
      </c>
      <c r="BN5" s="262" t="s">
        <v>62</v>
      </c>
      <c r="BO5" s="272" t="s">
        <v>62</v>
      </c>
      <c r="BP5" s="165">
        <v>3876</v>
      </c>
      <c r="BQ5" s="166">
        <v>2195</v>
      </c>
      <c r="BR5" s="176">
        <v>2784</v>
      </c>
      <c r="BS5" s="165" t="s">
        <v>63</v>
      </c>
      <c r="BT5" s="166" t="s">
        <v>64</v>
      </c>
      <c r="BU5" s="167" t="s">
        <v>65</v>
      </c>
      <c r="BV5" s="281" t="s">
        <v>66</v>
      </c>
      <c r="BW5" s="282" t="s">
        <v>67</v>
      </c>
      <c r="BX5" s="282" t="s">
        <v>68</v>
      </c>
      <c r="BY5" s="30" t="s">
        <v>69</v>
      </c>
      <c r="BZ5" s="30" t="s">
        <v>70</v>
      </c>
      <c r="CA5" s="292" t="s">
        <v>71</v>
      </c>
      <c r="CB5" s="165" t="s">
        <v>72</v>
      </c>
      <c r="CC5" s="166" t="s">
        <v>73</v>
      </c>
      <c r="CD5" s="176">
        <v>2012</v>
      </c>
      <c r="CE5" s="293" t="s">
        <v>42</v>
      </c>
    </row>
    <row r="6" spans="1:83" ht="197.25" customHeight="1">
      <c r="A6" s="6" t="s">
        <v>40</v>
      </c>
      <c r="B6" s="7" t="s">
        <v>41</v>
      </c>
      <c r="C6" s="322" t="s">
        <v>74</v>
      </c>
      <c r="D6" s="300" t="s">
        <v>75</v>
      </c>
      <c r="E6" s="246" t="s">
        <v>76</v>
      </c>
      <c r="F6" s="331" t="s">
        <v>77</v>
      </c>
      <c r="G6" s="7" t="s">
        <v>78</v>
      </c>
      <c r="H6" s="385">
        <v>45245</v>
      </c>
      <c r="I6" s="385">
        <v>45245</v>
      </c>
      <c r="J6" s="386" t="s">
        <v>79</v>
      </c>
      <c r="K6" s="118" t="s">
        <v>80</v>
      </c>
      <c r="L6" s="16" t="s">
        <v>80</v>
      </c>
      <c r="M6" s="155" t="s">
        <v>81</v>
      </c>
      <c r="N6" s="118" t="s">
        <v>80</v>
      </c>
      <c r="O6" s="16" t="s">
        <v>80</v>
      </c>
      <c r="P6" s="155" t="s">
        <v>82</v>
      </c>
      <c r="Q6" s="121" t="s">
        <v>51</v>
      </c>
      <c r="R6" s="9" t="s">
        <v>51</v>
      </c>
      <c r="S6" s="155" t="s">
        <v>51</v>
      </c>
      <c r="T6" s="121" t="s">
        <v>51</v>
      </c>
      <c r="U6" s="9" t="s">
        <v>51</v>
      </c>
      <c r="V6" s="155" t="s">
        <v>51</v>
      </c>
      <c r="W6" s="121" t="s">
        <v>51</v>
      </c>
      <c r="X6" s="9" t="s">
        <v>51</v>
      </c>
      <c r="Y6" s="18">
        <v>600000</v>
      </c>
      <c r="Z6" s="183" t="s">
        <v>51</v>
      </c>
      <c r="AA6" s="19" t="s">
        <v>51</v>
      </c>
      <c r="AB6" s="192">
        <v>118744</v>
      </c>
      <c r="AC6" s="121" t="s">
        <v>51</v>
      </c>
      <c r="AD6" s="9" t="s">
        <v>51</v>
      </c>
      <c r="AE6" s="8" t="s">
        <v>83</v>
      </c>
      <c r="AF6" s="121" t="s">
        <v>51</v>
      </c>
      <c r="AG6" s="9" t="s">
        <v>51</v>
      </c>
      <c r="AH6" s="193" t="s">
        <v>84</v>
      </c>
      <c r="AI6" s="121" t="s">
        <v>51</v>
      </c>
      <c r="AJ6" s="9" t="s">
        <v>51</v>
      </c>
      <c r="AK6" s="18">
        <v>40000</v>
      </c>
      <c r="AL6" s="183" t="s">
        <v>51</v>
      </c>
      <c r="AM6" s="41" t="s">
        <v>51</v>
      </c>
      <c r="AN6" s="177">
        <v>13457</v>
      </c>
      <c r="AO6" s="215" t="s">
        <v>51</v>
      </c>
      <c r="AP6" s="31" t="s">
        <v>51</v>
      </c>
      <c r="AQ6" s="5" t="s">
        <v>85</v>
      </c>
      <c r="AR6" s="215" t="s">
        <v>51</v>
      </c>
      <c r="AS6" s="31" t="s">
        <v>51</v>
      </c>
      <c r="AT6" s="230">
        <v>50000</v>
      </c>
      <c r="AU6" s="121" t="s">
        <v>51</v>
      </c>
      <c r="AV6" s="9" t="s">
        <v>51</v>
      </c>
      <c r="AW6" s="52" t="s">
        <v>86</v>
      </c>
      <c r="AX6" s="121" t="s">
        <v>51</v>
      </c>
      <c r="AY6" s="9" t="s">
        <v>51</v>
      </c>
      <c r="AZ6" s="239">
        <v>756.33</v>
      </c>
      <c r="BA6" s="121" t="s">
        <v>51</v>
      </c>
      <c r="BB6" s="9" t="s">
        <v>51</v>
      </c>
      <c r="BC6" s="18">
        <v>118744</v>
      </c>
      <c r="BD6" s="241" t="s">
        <v>51</v>
      </c>
      <c r="BE6" s="43" t="s">
        <v>51</v>
      </c>
      <c r="BF6" s="253" t="s">
        <v>87</v>
      </c>
      <c r="BG6" s="245" t="s">
        <v>51</v>
      </c>
      <c r="BH6" s="44" t="s">
        <v>51</v>
      </c>
      <c r="BI6" s="255" t="s">
        <v>88</v>
      </c>
      <c r="BJ6" s="245" t="s">
        <v>51</v>
      </c>
      <c r="BK6" s="44" t="s">
        <v>51</v>
      </c>
      <c r="BL6" s="257" t="s">
        <v>88</v>
      </c>
      <c r="BM6" s="121" t="s">
        <v>51</v>
      </c>
      <c r="BN6" s="6" t="s">
        <v>51</v>
      </c>
      <c r="BO6" s="273" t="s">
        <v>88</v>
      </c>
      <c r="BP6" s="121" t="s">
        <v>51</v>
      </c>
      <c r="BQ6" s="9" t="s">
        <v>51</v>
      </c>
      <c r="BR6" s="8">
        <v>157</v>
      </c>
      <c r="BS6" s="121" t="s">
        <v>51</v>
      </c>
      <c r="BT6" s="9" t="s">
        <v>51</v>
      </c>
      <c r="BU6" s="155" t="s">
        <v>89</v>
      </c>
      <c r="BV6" s="165" t="s">
        <v>51</v>
      </c>
      <c r="BW6" s="280" t="s">
        <v>51</v>
      </c>
      <c r="BX6" s="285" t="s">
        <v>90</v>
      </c>
      <c r="BY6" s="283" t="s">
        <v>51</v>
      </c>
      <c r="BZ6" s="284" t="s">
        <v>51</v>
      </c>
      <c r="CA6" s="291" t="s">
        <v>91</v>
      </c>
      <c r="CB6" s="294" t="s">
        <v>92</v>
      </c>
      <c r="CC6" s="46" t="s">
        <v>93</v>
      </c>
      <c r="CD6" s="22" t="s">
        <v>94</v>
      </c>
      <c r="CE6" s="295" t="s">
        <v>95</v>
      </c>
    </row>
    <row r="7" spans="1:83" ht="212.25" customHeight="1">
      <c r="A7" s="6" t="s">
        <v>40</v>
      </c>
      <c r="B7" s="7" t="s">
        <v>41</v>
      </c>
      <c r="C7" s="322" t="s">
        <v>96</v>
      </c>
      <c r="D7" s="301" t="s">
        <v>97</v>
      </c>
      <c r="E7" s="302" t="s">
        <v>98</v>
      </c>
      <c r="F7" s="332" t="s">
        <v>99</v>
      </c>
      <c r="G7" s="7" t="s">
        <v>78</v>
      </c>
      <c r="H7" s="385">
        <v>45245</v>
      </c>
      <c r="I7" s="385">
        <v>45245</v>
      </c>
      <c r="J7" s="386" t="s">
        <v>100</v>
      </c>
      <c r="K7" s="119" t="s">
        <v>101</v>
      </c>
      <c r="L7" s="57" t="s">
        <v>101</v>
      </c>
      <c r="M7" s="155" t="s">
        <v>102</v>
      </c>
      <c r="N7" s="149" t="s">
        <v>101</v>
      </c>
      <c r="O7" s="57" t="s">
        <v>101</v>
      </c>
      <c r="P7" s="155" t="s">
        <v>103</v>
      </c>
      <c r="Q7" s="121" t="s">
        <v>51</v>
      </c>
      <c r="R7" s="9" t="s">
        <v>51</v>
      </c>
      <c r="S7" s="155" t="s">
        <v>51</v>
      </c>
      <c r="T7" s="121" t="s">
        <v>51</v>
      </c>
      <c r="U7" s="9" t="s">
        <v>51</v>
      </c>
      <c r="V7" s="155" t="s">
        <v>51</v>
      </c>
      <c r="W7" s="121" t="s">
        <v>51</v>
      </c>
      <c r="X7" s="9" t="s">
        <v>51</v>
      </c>
      <c r="Y7" s="18">
        <v>500000</v>
      </c>
      <c r="Z7" s="183" t="s">
        <v>51</v>
      </c>
      <c r="AA7" s="19" t="s">
        <v>51</v>
      </c>
      <c r="AB7" s="193">
        <v>4000</v>
      </c>
      <c r="AC7" s="121" t="s">
        <v>51</v>
      </c>
      <c r="AD7" s="9" t="s">
        <v>51</v>
      </c>
      <c r="AE7" s="8" t="s">
        <v>104</v>
      </c>
      <c r="AF7" s="121" t="s">
        <v>51</v>
      </c>
      <c r="AG7" s="9" t="s">
        <v>51</v>
      </c>
      <c r="AH7" s="193" t="s">
        <v>105</v>
      </c>
      <c r="AI7" s="121" t="s">
        <v>51</v>
      </c>
      <c r="AJ7" s="9" t="s">
        <v>51</v>
      </c>
      <c r="AK7" s="18">
        <v>40000</v>
      </c>
      <c r="AL7" s="183" t="s">
        <v>51</v>
      </c>
      <c r="AM7" s="19" t="s">
        <v>51</v>
      </c>
      <c r="AN7" s="41">
        <v>12601</v>
      </c>
      <c r="AO7" s="121" t="s">
        <v>51</v>
      </c>
      <c r="AP7" s="9" t="s">
        <v>51</v>
      </c>
      <c r="AQ7" s="8" t="s">
        <v>106</v>
      </c>
      <c r="AR7" s="121" t="s">
        <v>51</v>
      </c>
      <c r="AS7" s="9" t="s">
        <v>51</v>
      </c>
      <c r="AT7" s="192">
        <v>67326</v>
      </c>
      <c r="AU7" s="121" t="s">
        <v>51</v>
      </c>
      <c r="AV7" s="9" t="s">
        <v>51</v>
      </c>
      <c r="AW7" s="52" t="s">
        <v>107</v>
      </c>
      <c r="AX7" s="121" t="s">
        <v>51</v>
      </c>
      <c r="AY7" s="9" t="s">
        <v>51</v>
      </c>
      <c r="AZ7" s="18">
        <v>1000</v>
      </c>
      <c r="BA7" s="121" t="s">
        <v>51</v>
      </c>
      <c r="BB7" s="9" t="s">
        <v>51</v>
      </c>
      <c r="BC7" s="18">
        <v>4000</v>
      </c>
      <c r="BD7" s="121" t="s">
        <v>51</v>
      </c>
      <c r="BE7" s="9" t="s">
        <v>51</v>
      </c>
      <c r="BF7" s="48" t="s">
        <v>108</v>
      </c>
      <c r="BG7" s="245" t="s">
        <v>51</v>
      </c>
      <c r="BH7" s="44" t="s">
        <v>51</v>
      </c>
      <c r="BI7" s="256" t="s">
        <v>109</v>
      </c>
      <c r="BJ7" s="245" t="s">
        <v>51</v>
      </c>
      <c r="BK7" s="44" t="s">
        <v>51</v>
      </c>
      <c r="BL7" s="257" t="s">
        <v>109</v>
      </c>
      <c r="BM7" s="263" t="s">
        <v>51</v>
      </c>
      <c r="BN7" s="58" t="s">
        <v>51</v>
      </c>
      <c r="BO7" s="274" t="s">
        <v>62</v>
      </c>
      <c r="BP7" s="121" t="s">
        <v>51</v>
      </c>
      <c r="BQ7" s="9" t="s">
        <v>51</v>
      </c>
      <c r="BR7" s="8">
        <v>4</v>
      </c>
      <c r="BS7" s="121" t="s">
        <v>51</v>
      </c>
      <c r="BT7" s="9" t="s">
        <v>51</v>
      </c>
      <c r="BU7" s="155" t="s">
        <v>110</v>
      </c>
      <c r="BV7" s="121" t="s">
        <v>51</v>
      </c>
      <c r="BW7" s="9" t="s">
        <v>51</v>
      </c>
      <c r="BX7" s="155" t="s">
        <v>111</v>
      </c>
      <c r="BY7" s="150" t="s">
        <v>51</v>
      </c>
      <c r="BZ7" s="45" t="s">
        <v>51</v>
      </c>
      <c r="CA7" s="48" t="s">
        <v>112</v>
      </c>
      <c r="CB7" s="121" t="s">
        <v>113</v>
      </c>
      <c r="CC7" s="7" t="s">
        <v>51</v>
      </c>
      <c r="CD7" s="7" t="s">
        <v>51</v>
      </c>
      <c r="CE7" s="216" t="s">
        <v>114</v>
      </c>
    </row>
    <row r="8" spans="1:83" ht="80.25" customHeight="1">
      <c r="A8" s="6" t="s">
        <v>40</v>
      </c>
      <c r="B8" s="7" t="s">
        <v>41</v>
      </c>
      <c r="C8" s="322" t="s">
        <v>115</v>
      </c>
      <c r="D8" s="301" t="s">
        <v>116</v>
      </c>
      <c r="E8" s="302" t="s">
        <v>117</v>
      </c>
      <c r="F8" s="9" t="s">
        <v>118</v>
      </c>
      <c r="G8" s="7" t="s">
        <v>119</v>
      </c>
      <c r="H8" s="7"/>
      <c r="I8" s="25">
        <v>45260</v>
      </c>
      <c r="J8" s="139" t="s">
        <v>120</v>
      </c>
      <c r="K8" s="120" t="s">
        <v>51</v>
      </c>
      <c r="L8" s="9" t="s">
        <v>51</v>
      </c>
      <c r="M8" s="155" t="s">
        <v>51</v>
      </c>
      <c r="N8" s="121" t="s">
        <v>51</v>
      </c>
      <c r="O8" s="9" t="s">
        <v>51</v>
      </c>
      <c r="P8" s="155" t="s">
        <v>51</v>
      </c>
      <c r="Q8" s="121" t="s">
        <v>51</v>
      </c>
      <c r="R8" s="9" t="s">
        <v>51</v>
      </c>
      <c r="S8" s="155" t="s">
        <v>51</v>
      </c>
      <c r="T8" s="121" t="s">
        <v>51</v>
      </c>
      <c r="U8" s="9" t="s">
        <v>51</v>
      </c>
      <c r="V8" s="155" t="s">
        <v>51</v>
      </c>
      <c r="W8" s="121" t="s">
        <v>51</v>
      </c>
      <c r="X8" s="9" t="s">
        <v>51</v>
      </c>
      <c r="Y8" s="155" t="s">
        <v>51</v>
      </c>
      <c r="Z8" s="121" t="s">
        <v>51</v>
      </c>
      <c r="AA8" s="9" t="s">
        <v>51</v>
      </c>
      <c r="AB8" s="155" t="s">
        <v>51</v>
      </c>
      <c r="AC8" s="121" t="s">
        <v>51</v>
      </c>
      <c r="AD8" s="9" t="s">
        <v>51</v>
      </c>
      <c r="AE8" s="155" t="s">
        <v>51</v>
      </c>
      <c r="AF8" s="121" t="s">
        <v>51</v>
      </c>
      <c r="AG8" s="9" t="s">
        <v>51</v>
      </c>
      <c r="AH8" s="155" t="s">
        <v>51</v>
      </c>
      <c r="AI8" s="121" t="s">
        <v>56</v>
      </c>
      <c r="AJ8" s="9" t="s">
        <v>56</v>
      </c>
      <c r="AK8" s="155" t="s">
        <v>56</v>
      </c>
      <c r="AL8" s="121" t="s">
        <v>56</v>
      </c>
      <c r="AM8" s="9" t="s">
        <v>56</v>
      </c>
      <c r="AN8" s="155" t="s">
        <v>56</v>
      </c>
      <c r="AO8" s="121" t="s">
        <v>56</v>
      </c>
      <c r="AP8" s="9" t="s">
        <v>56</v>
      </c>
      <c r="AQ8" s="155" t="s">
        <v>56</v>
      </c>
      <c r="AR8" s="150" t="s">
        <v>56</v>
      </c>
      <c r="AS8" s="45" t="s">
        <v>56</v>
      </c>
      <c r="AT8" s="53" t="s">
        <v>56</v>
      </c>
      <c r="AU8" s="121" t="s">
        <v>51</v>
      </c>
      <c r="AV8" s="9" t="s">
        <v>51</v>
      </c>
      <c r="AW8" s="155" t="s">
        <v>51</v>
      </c>
      <c r="AX8" s="121" t="s">
        <v>51</v>
      </c>
      <c r="AY8" s="9" t="s">
        <v>51</v>
      </c>
      <c r="AZ8" s="155" t="s">
        <v>51</v>
      </c>
      <c r="BA8" s="150" t="s">
        <v>51</v>
      </c>
      <c r="BB8" s="45" t="s">
        <v>51</v>
      </c>
      <c r="BC8" s="53" t="s">
        <v>51</v>
      </c>
      <c r="BD8" s="150" t="s">
        <v>51</v>
      </c>
      <c r="BE8" s="45" t="s">
        <v>51</v>
      </c>
      <c r="BF8" s="53" t="s">
        <v>51</v>
      </c>
      <c r="BG8" s="247" t="s">
        <v>121</v>
      </c>
      <c r="BH8" s="17" t="s">
        <v>121</v>
      </c>
      <c r="BI8" s="257" t="s">
        <v>121</v>
      </c>
      <c r="BJ8" s="247" t="s">
        <v>121</v>
      </c>
      <c r="BK8" s="17" t="s">
        <v>121</v>
      </c>
      <c r="BL8" s="257" t="s">
        <v>121</v>
      </c>
      <c r="BM8" s="121" t="s">
        <v>51</v>
      </c>
      <c r="BN8" s="29" t="s">
        <v>51</v>
      </c>
      <c r="BO8" s="156" t="s">
        <v>51</v>
      </c>
      <c r="BP8" s="241" t="s">
        <v>122</v>
      </c>
      <c r="BQ8" s="39" t="s">
        <v>122</v>
      </c>
      <c r="BR8" s="48" t="s">
        <v>123</v>
      </c>
      <c r="BS8" s="121" t="s">
        <v>51</v>
      </c>
      <c r="BT8" s="7" t="s">
        <v>51</v>
      </c>
      <c r="BU8" s="8" t="s">
        <v>51</v>
      </c>
      <c r="BV8" s="121" t="s">
        <v>122</v>
      </c>
      <c r="BW8" s="7" t="s">
        <v>122</v>
      </c>
      <c r="BX8" s="8" t="s">
        <v>122</v>
      </c>
      <c r="BY8" s="121" t="s">
        <v>122</v>
      </c>
      <c r="BZ8" s="7" t="s">
        <v>122</v>
      </c>
      <c r="CA8" s="50" t="s">
        <v>122</v>
      </c>
      <c r="CB8" s="121" t="s">
        <v>113</v>
      </c>
      <c r="CC8" s="7" t="s">
        <v>51</v>
      </c>
      <c r="CD8" s="7" t="s">
        <v>51</v>
      </c>
      <c r="CE8" s="286" t="s">
        <v>124</v>
      </c>
    </row>
    <row r="9" spans="1:83" ht="66.75" customHeight="1">
      <c r="A9" s="6" t="s">
        <v>40</v>
      </c>
      <c r="B9" s="7" t="s">
        <v>41</v>
      </c>
      <c r="C9" s="322" t="s">
        <v>125</v>
      </c>
      <c r="D9" s="301" t="s">
        <v>126</v>
      </c>
      <c r="E9" s="302" t="s">
        <v>127</v>
      </c>
      <c r="F9" s="333" t="s">
        <v>118</v>
      </c>
      <c r="G9" s="7" t="s">
        <v>119</v>
      </c>
      <c r="H9" s="7"/>
      <c r="I9" s="7"/>
      <c r="J9" s="8" t="s">
        <v>128</v>
      </c>
      <c r="K9" s="121" t="s">
        <v>129</v>
      </c>
      <c r="L9" s="29" t="s">
        <v>129</v>
      </c>
      <c r="M9" s="156" t="s">
        <v>129</v>
      </c>
      <c r="N9" s="150" t="s">
        <v>129</v>
      </c>
      <c r="O9" s="29" t="s">
        <v>129</v>
      </c>
      <c r="P9" s="156" t="s">
        <v>129</v>
      </c>
      <c r="Q9" s="150" t="s">
        <v>129</v>
      </c>
      <c r="R9" s="29" t="s">
        <v>129</v>
      </c>
      <c r="S9" s="156" t="s">
        <v>129</v>
      </c>
      <c r="T9" s="150" t="s">
        <v>129</v>
      </c>
      <c r="U9" s="29" t="s">
        <v>129</v>
      </c>
      <c r="V9" s="156" t="s">
        <v>129</v>
      </c>
      <c r="W9" s="121" t="s">
        <v>129</v>
      </c>
      <c r="X9" s="29" t="s">
        <v>129</v>
      </c>
      <c r="Y9" s="156" t="s">
        <v>129</v>
      </c>
      <c r="Z9" s="150" t="s">
        <v>129</v>
      </c>
      <c r="AA9" s="29" t="s">
        <v>129</v>
      </c>
      <c r="AB9" s="156" t="s">
        <v>129</v>
      </c>
      <c r="AC9" s="150" t="s">
        <v>129</v>
      </c>
      <c r="AD9" s="29" t="s">
        <v>129</v>
      </c>
      <c r="AE9" s="156" t="s">
        <v>129</v>
      </c>
      <c r="AF9" s="150" t="s">
        <v>129</v>
      </c>
      <c r="AG9" s="29" t="s">
        <v>129</v>
      </c>
      <c r="AH9" s="156" t="s">
        <v>129</v>
      </c>
      <c r="AI9" s="150" t="s">
        <v>56</v>
      </c>
      <c r="AJ9" s="45" t="s">
        <v>56</v>
      </c>
      <c r="AK9" s="53" t="s">
        <v>56</v>
      </c>
      <c r="AL9" s="150" t="s">
        <v>56</v>
      </c>
      <c r="AM9" s="45" t="s">
        <v>56</v>
      </c>
      <c r="AN9" s="53" t="s">
        <v>56</v>
      </c>
      <c r="AO9" s="150" t="s">
        <v>56</v>
      </c>
      <c r="AP9" s="45" t="s">
        <v>56</v>
      </c>
      <c r="AQ9" s="53" t="s">
        <v>56</v>
      </c>
      <c r="AR9" s="150" t="s">
        <v>56</v>
      </c>
      <c r="AS9" s="45" t="s">
        <v>56</v>
      </c>
      <c r="AT9" s="53" t="s">
        <v>56</v>
      </c>
      <c r="AU9" s="121" t="s">
        <v>51</v>
      </c>
      <c r="AV9" s="45" t="s">
        <v>51</v>
      </c>
      <c r="AW9" s="53" t="s">
        <v>51</v>
      </c>
      <c r="AX9" s="150" t="s">
        <v>51</v>
      </c>
      <c r="AY9" s="45" t="s">
        <v>51</v>
      </c>
      <c r="AZ9" s="53" t="s">
        <v>51</v>
      </c>
      <c r="BA9" s="150" t="s">
        <v>51</v>
      </c>
      <c r="BB9" s="45" t="s">
        <v>51</v>
      </c>
      <c r="BC9" s="53" t="s">
        <v>51</v>
      </c>
      <c r="BD9" s="150" t="s">
        <v>51</v>
      </c>
      <c r="BE9" s="45" t="s">
        <v>51</v>
      </c>
      <c r="BF9" s="53" t="s">
        <v>51</v>
      </c>
      <c r="BG9" s="121" t="s">
        <v>130</v>
      </c>
      <c r="BH9" s="29" t="s">
        <v>130</v>
      </c>
      <c r="BI9" s="156" t="s">
        <v>130</v>
      </c>
      <c r="BJ9" s="150" t="s">
        <v>130</v>
      </c>
      <c r="BK9" s="29" t="s">
        <v>130</v>
      </c>
      <c r="BL9" s="156" t="s">
        <v>130</v>
      </c>
      <c r="BM9" s="121" t="s">
        <v>51</v>
      </c>
      <c r="BN9" s="29" t="s">
        <v>51</v>
      </c>
      <c r="BO9" s="156" t="s">
        <v>51</v>
      </c>
      <c r="BP9" s="241" t="s">
        <v>122</v>
      </c>
      <c r="BQ9" s="39" t="s">
        <v>122</v>
      </c>
      <c r="BR9" s="48" t="s">
        <v>122</v>
      </c>
      <c r="BS9" s="121" t="s">
        <v>51</v>
      </c>
      <c r="BT9" s="7" t="s">
        <v>51</v>
      </c>
      <c r="BU9" s="8" t="s">
        <v>51</v>
      </c>
      <c r="BV9" s="121" t="s">
        <v>122</v>
      </c>
      <c r="BW9" s="7" t="s">
        <v>122</v>
      </c>
      <c r="BX9" s="8" t="s">
        <v>122</v>
      </c>
      <c r="BY9" s="121" t="s">
        <v>122</v>
      </c>
      <c r="BZ9" s="7" t="s">
        <v>122</v>
      </c>
      <c r="CA9" s="50" t="s">
        <v>122</v>
      </c>
      <c r="CB9" s="121" t="s">
        <v>113</v>
      </c>
      <c r="CC9" s="7" t="s">
        <v>51</v>
      </c>
      <c r="CD9" s="7" t="s">
        <v>51</v>
      </c>
      <c r="CE9" s="287" t="s">
        <v>51</v>
      </c>
    </row>
    <row r="10" spans="1:83" ht="370.5" customHeight="1">
      <c r="A10" s="6" t="s">
        <v>40</v>
      </c>
      <c r="B10" s="7" t="s">
        <v>41</v>
      </c>
      <c r="C10" s="323" t="s">
        <v>131</v>
      </c>
      <c r="D10" s="301" t="s">
        <v>132</v>
      </c>
      <c r="E10" s="303" t="s">
        <v>133</v>
      </c>
      <c r="F10" s="333" t="s">
        <v>45</v>
      </c>
      <c r="G10" s="7" t="s">
        <v>134</v>
      </c>
      <c r="H10" s="13">
        <v>44935</v>
      </c>
      <c r="I10" s="8" t="s">
        <v>129</v>
      </c>
      <c r="J10" s="140" t="s">
        <v>135</v>
      </c>
      <c r="K10" s="122" t="s">
        <v>51</v>
      </c>
      <c r="L10" s="68" t="s">
        <v>51</v>
      </c>
      <c r="M10" s="157" t="s">
        <v>136</v>
      </c>
      <c r="N10" s="122" t="s">
        <v>51</v>
      </c>
      <c r="O10" s="68" t="s">
        <v>51</v>
      </c>
      <c r="P10" s="157" t="s">
        <v>136</v>
      </c>
      <c r="Q10" s="122" t="s">
        <v>51</v>
      </c>
      <c r="R10" s="69" t="s">
        <v>51</v>
      </c>
      <c r="S10" s="157" t="s">
        <v>129</v>
      </c>
      <c r="T10" s="169" t="s">
        <v>51</v>
      </c>
      <c r="U10" s="69" t="s">
        <v>51</v>
      </c>
      <c r="V10" s="157" t="s">
        <v>129</v>
      </c>
      <c r="W10" s="122" t="s">
        <v>51</v>
      </c>
      <c r="X10" s="14" t="s">
        <v>51</v>
      </c>
      <c r="Y10" s="69" t="s">
        <v>51</v>
      </c>
      <c r="Z10" s="122" t="s">
        <v>51</v>
      </c>
      <c r="AA10" s="14" t="s">
        <v>51</v>
      </c>
      <c r="AB10" s="69" t="s">
        <v>51</v>
      </c>
      <c r="AC10" s="122" t="s">
        <v>51</v>
      </c>
      <c r="AD10" s="14" t="s">
        <v>51</v>
      </c>
      <c r="AE10" s="69" t="s">
        <v>51</v>
      </c>
      <c r="AF10" s="122" t="s">
        <v>51</v>
      </c>
      <c r="AG10" s="14" t="s">
        <v>51</v>
      </c>
      <c r="AH10" s="69" t="s">
        <v>51</v>
      </c>
      <c r="AI10" s="122" t="s">
        <v>51</v>
      </c>
      <c r="AJ10" s="14" t="s">
        <v>51</v>
      </c>
      <c r="AK10" s="69" t="s">
        <v>51</v>
      </c>
      <c r="AL10" s="122" t="s">
        <v>51</v>
      </c>
      <c r="AM10" s="14" t="s">
        <v>51</v>
      </c>
      <c r="AN10" s="69" t="s">
        <v>51</v>
      </c>
      <c r="AO10" s="122" t="s">
        <v>51</v>
      </c>
      <c r="AP10" s="14" t="s">
        <v>51</v>
      </c>
      <c r="AQ10" s="69" t="s">
        <v>51</v>
      </c>
      <c r="AR10" s="152" t="s">
        <v>51</v>
      </c>
      <c r="AS10" s="67" t="s">
        <v>51</v>
      </c>
      <c r="AT10" s="168" t="s">
        <v>51</v>
      </c>
      <c r="AU10" s="122" t="s">
        <v>51</v>
      </c>
      <c r="AV10" s="14" t="s">
        <v>51</v>
      </c>
      <c r="AW10" s="69" t="s">
        <v>51</v>
      </c>
      <c r="AX10" s="122" t="s">
        <v>51</v>
      </c>
      <c r="AY10" s="14" t="s">
        <v>51</v>
      </c>
      <c r="AZ10" s="69" t="s">
        <v>51</v>
      </c>
      <c r="BA10" s="122" t="s">
        <v>51</v>
      </c>
      <c r="BB10" s="7" t="s">
        <v>51</v>
      </c>
      <c r="BC10" s="8" t="s">
        <v>51</v>
      </c>
      <c r="BD10" s="121" t="s">
        <v>51</v>
      </c>
      <c r="BE10" s="7" t="s">
        <v>51</v>
      </c>
      <c r="BF10" s="8" t="s">
        <v>51</v>
      </c>
      <c r="BG10" s="248" t="s">
        <v>51</v>
      </c>
      <c r="BH10" s="7" t="s">
        <v>51</v>
      </c>
      <c r="BI10" s="53" t="s">
        <v>137</v>
      </c>
      <c r="BJ10" s="121" t="s">
        <v>51</v>
      </c>
      <c r="BK10" s="7" t="s">
        <v>51</v>
      </c>
      <c r="BL10" s="8" t="s">
        <v>51</v>
      </c>
      <c r="BM10" s="121" t="s">
        <v>51</v>
      </c>
      <c r="BN10" s="7" t="s">
        <v>51</v>
      </c>
      <c r="BO10" s="73" t="s">
        <v>138</v>
      </c>
      <c r="BP10" s="121" t="s">
        <v>51</v>
      </c>
      <c r="BQ10" s="7" t="s">
        <v>51</v>
      </c>
      <c r="BR10" s="8">
        <v>68</v>
      </c>
      <c r="BS10" s="121" t="s">
        <v>51</v>
      </c>
      <c r="BT10" s="7" t="s">
        <v>51</v>
      </c>
      <c r="BU10" s="8" t="s">
        <v>51</v>
      </c>
      <c r="BV10" s="121" t="s">
        <v>51</v>
      </c>
      <c r="BW10" s="7" t="s">
        <v>51</v>
      </c>
      <c r="BX10" s="8" t="s">
        <v>51</v>
      </c>
      <c r="BY10" s="121" t="s">
        <v>51</v>
      </c>
      <c r="BZ10" s="7" t="s">
        <v>51</v>
      </c>
      <c r="CA10" s="346" t="s">
        <v>139</v>
      </c>
      <c r="CB10" s="150" t="s">
        <v>51</v>
      </c>
      <c r="CC10" s="33" t="s">
        <v>51</v>
      </c>
      <c r="CD10" s="7" t="s">
        <v>51</v>
      </c>
      <c r="CE10" s="188" t="s">
        <v>140</v>
      </c>
    </row>
    <row r="11" spans="1:83" s="34" customFormat="1" ht="66.75" customHeight="1">
      <c r="A11" s="400" t="s">
        <v>141</v>
      </c>
      <c r="B11" s="401"/>
      <c r="C11" s="402"/>
      <c r="D11" s="304"/>
      <c r="E11" s="305"/>
      <c r="F11" s="71"/>
      <c r="G11" s="24"/>
      <c r="H11" s="38"/>
      <c r="I11" s="24"/>
      <c r="J11" s="23"/>
      <c r="K11" s="123"/>
      <c r="L11" s="37"/>
      <c r="M11" s="158"/>
      <c r="N11" s="123"/>
      <c r="O11" s="37"/>
      <c r="P11" s="36"/>
      <c r="Q11" s="123"/>
      <c r="R11" s="36"/>
      <c r="S11" s="36"/>
      <c r="T11" s="170"/>
      <c r="U11" s="36"/>
      <c r="V11" s="36"/>
      <c r="W11" s="123"/>
      <c r="X11" s="24"/>
      <c r="Y11" s="36"/>
      <c r="Z11" s="123"/>
      <c r="AA11" s="24"/>
      <c r="AB11" s="36"/>
      <c r="AC11" s="123"/>
      <c r="AD11" s="24"/>
      <c r="AE11" s="36"/>
      <c r="AF11" s="123"/>
      <c r="AG11" s="24"/>
      <c r="AH11" s="36"/>
      <c r="AI11" s="123"/>
      <c r="AJ11" s="24"/>
      <c r="AK11" s="36"/>
      <c r="AL11" s="123"/>
      <c r="AM11" s="24"/>
      <c r="AN11" s="36"/>
      <c r="AO11" s="123"/>
      <c r="AP11" s="24"/>
      <c r="AQ11" s="36"/>
      <c r="AR11" s="222"/>
      <c r="AS11" s="47"/>
      <c r="AT11" s="231"/>
      <c r="AU11" s="123"/>
      <c r="AV11" s="24"/>
      <c r="AW11" s="36"/>
      <c r="AX11" s="123"/>
      <c r="AY11" s="24"/>
      <c r="AZ11" s="36"/>
      <c r="BA11" s="123"/>
      <c r="BB11" s="24"/>
      <c r="BC11" s="36"/>
      <c r="BD11" s="123"/>
      <c r="BE11" s="24"/>
      <c r="BF11" s="36"/>
      <c r="BG11" s="123"/>
      <c r="BH11" s="24"/>
      <c r="BI11" s="36"/>
      <c r="BJ11" s="123"/>
      <c r="BK11" s="24"/>
      <c r="BL11" s="36"/>
      <c r="BM11" s="368"/>
      <c r="BN11" s="369"/>
      <c r="BO11" s="370"/>
      <c r="BP11" s="123"/>
      <c r="BQ11" s="24"/>
      <c r="BR11" s="36"/>
      <c r="BS11" s="123"/>
      <c r="BT11" s="24"/>
      <c r="BU11" s="36"/>
      <c r="BV11" s="368"/>
      <c r="BW11" s="369"/>
      <c r="BX11" s="370"/>
      <c r="BY11" s="123"/>
      <c r="BZ11" s="24"/>
      <c r="CA11" s="36"/>
      <c r="CB11" s="123"/>
      <c r="CC11" s="24"/>
      <c r="CD11" s="24"/>
      <c r="CE11" s="151"/>
    </row>
    <row r="12" spans="1:83" s="1" customFormat="1" ht="130.5" customHeight="1">
      <c r="A12" s="165" t="s">
        <v>40</v>
      </c>
      <c r="B12" s="166" t="s">
        <v>41</v>
      </c>
      <c r="C12" s="324" t="s">
        <v>142</v>
      </c>
      <c r="D12" s="347" t="s">
        <v>143</v>
      </c>
      <c r="E12" s="350" t="s">
        <v>144</v>
      </c>
      <c r="F12" s="261" t="s">
        <v>45</v>
      </c>
      <c r="G12" s="15" t="s">
        <v>145</v>
      </c>
      <c r="H12" s="75">
        <v>2024</v>
      </c>
      <c r="I12" s="76" t="s">
        <v>146</v>
      </c>
      <c r="J12" s="140" t="s">
        <v>147</v>
      </c>
      <c r="K12" s="124" t="s">
        <v>51</v>
      </c>
      <c r="L12" s="66" t="s">
        <v>51</v>
      </c>
      <c r="M12" s="159">
        <v>599464</v>
      </c>
      <c r="N12" s="152" t="s">
        <v>129</v>
      </c>
      <c r="O12" s="67" t="s">
        <v>51</v>
      </c>
      <c r="P12" s="168" t="s">
        <v>129</v>
      </c>
      <c r="Q12" s="152" t="s">
        <v>129</v>
      </c>
      <c r="R12" s="67" t="s">
        <v>51</v>
      </c>
      <c r="S12" s="161" t="s">
        <v>129</v>
      </c>
      <c r="T12" s="153" t="s">
        <v>129</v>
      </c>
      <c r="U12" s="77" t="s">
        <v>129</v>
      </c>
      <c r="V12" s="161" t="s">
        <v>129</v>
      </c>
      <c r="W12" s="125" t="s">
        <v>51</v>
      </c>
      <c r="X12" s="70" t="s">
        <v>51</v>
      </c>
      <c r="Y12" s="160">
        <v>900000</v>
      </c>
      <c r="Z12" s="124" t="s">
        <v>51</v>
      </c>
      <c r="AA12" s="66" t="s">
        <v>51</v>
      </c>
      <c r="AB12" s="160">
        <v>599464</v>
      </c>
      <c r="AC12" s="152" t="s">
        <v>51</v>
      </c>
      <c r="AD12" s="77" t="s">
        <v>51</v>
      </c>
      <c r="AE12" s="161" t="s">
        <v>148</v>
      </c>
      <c r="AF12" s="152" t="s">
        <v>51</v>
      </c>
      <c r="AG12" s="77" t="s">
        <v>51</v>
      </c>
      <c r="AH12" s="161" t="s">
        <v>149</v>
      </c>
      <c r="AI12" s="203" t="s">
        <v>51</v>
      </c>
      <c r="AJ12" s="79" t="s">
        <v>51</v>
      </c>
      <c r="AK12" s="211">
        <v>130000</v>
      </c>
      <c r="AL12" s="189" t="s">
        <v>51</v>
      </c>
      <c r="AM12" s="79" t="s">
        <v>51</v>
      </c>
      <c r="AN12" s="211">
        <v>25166</v>
      </c>
      <c r="AO12" s="191" t="s">
        <v>51</v>
      </c>
      <c r="AP12" s="80" t="s">
        <v>51</v>
      </c>
      <c r="AQ12" s="160">
        <v>220000</v>
      </c>
      <c r="AR12" s="191" t="s">
        <v>51</v>
      </c>
      <c r="AS12" s="80" t="s">
        <v>51</v>
      </c>
      <c r="AT12" s="160">
        <v>46510</v>
      </c>
      <c r="AU12" s="153" t="s">
        <v>51</v>
      </c>
      <c r="AV12" s="77" t="s">
        <v>51</v>
      </c>
      <c r="AW12" s="161" t="s">
        <v>51</v>
      </c>
      <c r="AX12" s="153" t="s">
        <v>51</v>
      </c>
      <c r="AY12" s="77" t="s">
        <v>51</v>
      </c>
      <c r="AZ12" s="161" t="s">
        <v>51</v>
      </c>
      <c r="BA12" s="153" t="s">
        <v>51</v>
      </c>
      <c r="BB12" s="77" t="s">
        <v>51</v>
      </c>
      <c r="BC12" s="161" t="s">
        <v>51</v>
      </c>
      <c r="BD12" s="153" t="s">
        <v>51</v>
      </c>
      <c r="BE12" s="77" t="s">
        <v>51</v>
      </c>
      <c r="BF12" s="161" t="s">
        <v>51</v>
      </c>
      <c r="BG12" s="120" t="s">
        <v>51</v>
      </c>
      <c r="BH12" s="15" t="s">
        <v>51</v>
      </c>
      <c r="BI12" s="139" t="s">
        <v>150</v>
      </c>
      <c r="BJ12" s="153" t="s">
        <v>51</v>
      </c>
      <c r="BK12" s="77" t="s">
        <v>51</v>
      </c>
      <c r="BL12" s="161" t="s">
        <v>51</v>
      </c>
      <c r="BM12" s="353" t="s">
        <v>51</v>
      </c>
      <c r="BN12" s="354" t="s">
        <v>51</v>
      </c>
      <c r="BO12" s="355" t="s">
        <v>151</v>
      </c>
      <c r="BP12" s="362" t="s">
        <v>51</v>
      </c>
      <c r="BQ12" s="82" t="s">
        <v>51</v>
      </c>
      <c r="BR12" s="277">
        <v>11</v>
      </c>
      <c r="BS12" s="173" t="s">
        <v>51</v>
      </c>
      <c r="BT12" s="49" t="s">
        <v>51</v>
      </c>
      <c r="BU12" s="143" t="s">
        <v>51</v>
      </c>
      <c r="BV12" s="173" t="s">
        <v>51</v>
      </c>
      <c r="BW12" s="49" t="s">
        <v>51</v>
      </c>
      <c r="BX12" s="174" t="s">
        <v>51</v>
      </c>
      <c r="BY12" s="363" t="s">
        <v>51</v>
      </c>
      <c r="BZ12" s="15" t="s">
        <v>51</v>
      </c>
      <c r="CA12" s="139">
        <v>0</v>
      </c>
      <c r="CB12" s="120" t="s">
        <v>152</v>
      </c>
      <c r="CC12" s="15" t="s">
        <v>153</v>
      </c>
      <c r="CD12" s="15" t="s">
        <v>154</v>
      </c>
      <c r="CE12" s="175" t="s">
        <v>155</v>
      </c>
    </row>
    <row r="13" spans="1:83" s="65" customFormat="1" ht="222" customHeight="1">
      <c r="A13" s="241" t="s">
        <v>40</v>
      </c>
      <c r="B13" s="39" t="s">
        <v>41</v>
      </c>
      <c r="C13" s="323" t="s">
        <v>156</v>
      </c>
      <c r="D13" s="348" t="s">
        <v>157</v>
      </c>
      <c r="E13" s="350" t="s">
        <v>158</v>
      </c>
      <c r="F13" s="334" t="s">
        <v>51</v>
      </c>
      <c r="G13" s="49" t="s">
        <v>145</v>
      </c>
      <c r="H13" s="75">
        <v>2016</v>
      </c>
      <c r="I13" s="83" t="s">
        <v>159</v>
      </c>
      <c r="J13" s="140" t="s">
        <v>147</v>
      </c>
      <c r="K13" s="125">
        <f>Z13</f>
        <v>380000</v>
      </c>
      <c r="L13" s="70">
        <f>AA13</f>
        <v>620000</v>
      </c>
      <c r="M13" s="160">
        <f>AB13</f>
        <v>330000</v>
      </c>
      <c r="N13" s="153" t="s">
        <v>129</v>
      </c>
      <c r="O13" s="77" t="s">
        <v>129</v>
      </c>
      <c r="P13" s="161" t="s">
        <v>129</v>
      </c>
      <c r="Q13" s="153" t="s">
        <v>129</v>
      </c>
      <c r="R13" s="77" t="s">
        <v>129</v>
      </c>
      <c r="S13" s="161" t="s">
        <v>129</v>
      </c>
      <c r="T13" s="153" t="s">
        <v>129</v>
      </c>
      <c r="U13" s="77" t="s">
        <v>129</v>
      </c>
      <c r="V13" s="161" t="s">
        <v>129</v>
      </c>
      <c r="W13" s="125">
        <v>380000</v>
      </c>
      <c r="X13" s="70">
        <v>620000</v>
      </c>
      <c r="Y13" s="160">
        <v>330000</v>
      </c>
      <c r="Z13" s="125">
        <v>380000</v>
      </c>
      <c r="AA13" s="70">
        <v>620000</v>
      </c>
      <c r="AB13" s="160">
        <v>330000</v>
      </c>
      <c r="AC13" s="189" t="s">
        <v>160</v>
      </c>
      <c r="AD13" s="79" t="s">
        <v>161</v>
      </c>
      <c r="AE13" s="199" t="s">
        <v>162</v>
      </c>
      <c r="AF13" s="189" t="s">
        <v>160</v>
      </c>
      <c r="AG13" s="79" t="s">
        <v>161</v>
      </c>
      <c r="AH13" s="199" t="s">
        <v>162</v>
      </c>
      <c r="AI13" s="125">
        <v>30000</v>
      </c>
      <c r="AJ13" s="70">
        <v>30000</v>
      </c>
      <c r="AK13" s="160">
        <v>30000</v>
      </c>
      <c r="AL13" s="125">
        <v>30000</v>
      </c>
      <c r="AM13" s="70">
        <v>30000</v>
      </c>
      <c r="AN13" s="160">
        <v>30000</v>
      </c>
      <c r="AO13" s="217">
        <f>Z13*0.2</f>
        <v>76000</v>
      </c>
      <c r="AP13" s="84">
        <f>AA13*0.2</f>
        <v>124000</v>
      </c>
      <c r="AQ13" s="226">
        <f>AB13*0.2</f>
        <v>66000</v>
      </c>
      <c r="AR13" s="125">
        <v>76000</v>
      </c>
      <c r="AS13" s="70">
        <v>124000</v>
      </c>
      <c r="AT13" s="160">
        <v>66000</v>
      </c>
      <c r="AU13" s="153" t="s">
        <v>51</v>
      </c>
      <c r="AV13" s="77" t="s">
        <v>51</v>
      </c>
      <c r="AW13" s="161" t="s">
        <v>51</v>
      </c>
      <c r="AX13" s="153" t="s">
        <v>51</v>
      </c>
      <c r="AY13" s="77" t="s">
        <v>51</v>
      </c>
      <c r="AZ13" s="161" t="s">
        <v>51</v>
      </c>
      <c r="BA13" s="153" t="s">
        <v>51</v>
      </c>
      <c r="BB13" s="80" t="s">
        <v>51</v>
      </c>
      <c r="BC13" s="201" t="s">
        <v>51</v>
      </c>
      <c r="BD13" s="153" t="s">
        <v>51</v>
      </c>
      <c r="BE13" s="77" t="s">
        <v>51</v>
      </c>
      <c r="BF13" s="161" t="s">
        <v>51</v>
      </c>
      <c r="BG13" s="249" t="s">
        <v>163</v>
      </c>
      <c r="BH13" s="85" t="s">
        <v>163</v>
      </c>
      <c r="BI13" s="200" t="s">
        <v>164</v>
      </c>
      <c r="BJ13" s="153" t="s">
        <v>51</v>
      </c>
      <c r="BK13" s="77" t="s">
        <v>51</v>
      </c>
      <c r="BL13" s="161" t="s">
        <v>51</v>
      </c>
      <c r="BM13" s="265" t="s">
        <v>165</v>
      </c>
      <c r="BN13" s="86" t="s">
        <v>165</v>
      </c>
      <c r="BO13" s="356" t="s">
        <v>165</v>
      </c>
      <c r="BP13" s="352">
        <v>738</v>
      </c>
      <c r="BQ13" s="86">
        <v>1073</v>
      </c>
      <c r="BR13" s="199">
        <v>646</v>
      </c>
      <c r="BS13" s="173" t="s">
        <v>51</v>
      </c>
      <c r="BT13" s="49" t="s">
        <v>51</v>
      </c>
      <c r="BU13" s="143" t="s">
        <v>51</v>
      </c>
      <c r="BV13" s="173" t="s">
        <v>51</v>
      </c>
      <c r="BW13" s="49" t="s">
        <v>51</v>
      </c>
      <c r="BX13" s="174" t="s">
        <v>51</v>
      </c>
      <c r="BY13" s="393">
        <f>9/BP13</f>
        <v>1.2195121951219513E-2</v>
      </c>
      <c r="BZ13" s="389">
        <f>10/BQ13</f>
        <v>9.3196644920782844E-3</v>
      </c>
      <c r="CA13" s="390">
        <f>7/BR13</f>
        <v>1.0835913312693499E-2</v>
      </c>
      <c r="CB13" s="173" t="s">
        <v>152</v>
      </c>
      <c r="CC13" s="15" t="s">
        <v>166</v>
      </c>
      <c r="CD13" s="49" t="s">
        <v>167</v>
      </c>
      <c r="CE13" s="174" t="s">
        <v>168</v>
      </c>
    </row>
    <row r="14" spans="1:83" s="1" customFormat="1" ht="142.5" customHeight="1">
      <c r="A14" s="121" t="s">
        <v>40</v>
      </c>
      <c r="B14" s="7" t="s">
        <v>41</v>
      </c>
      <c r="C14" s="323" t="s">
        <v>169</v>
      </c>
      <c r="D14" s="347" t="s">
        <v>170</v>
      </c>
      <c r="E14" s="350" t="s">
        <v>171</v>
      </c>
      <c r="F14" s="335" t="s">
        <v>51</v>
      </c>
      <c r="G14" s="15" t="s">
        <v>145</v>
      </c>
      <c r="H14" s="75">
        <v>2023</v>
      </c>
      <c r="I14" s="76" t="s">
        <v>159</v>
      </c>
      <c r="J14" s="140" t="s">
        <v>147</v>
      </c>
      <c r="K14" s="124" t="s">
        <v>129</v>
      </c>
      <c r="L14" s="66">
        <f>AA14</f>
        <v>1307690</v>
      </c>
      <c r="M14" s="159">
        <f>AB14</f>
        <v>100000</v>
      </c>
      <c r="N14" s="153" t="s">
        <v>129</v>
      </c>
      <c r="O14" s="77" t="s">
        <v>129</v>
      </c>
      <c r="P14" s="168" t="s">
        <v>129</v>
      </c>
      <c r="Q14" s="152" t="s">
        <v>129</v>
      </c>
      <c r="R14" s="77" t="s">
        <v>129</v>
      </c>
      <c r="S14" s="161" t="s">
        <v>129</v>
      </c>
      <c r="T14" s="153" t="s">
        <v>129</v>
      </c>
      <c r="U14" s="77" t="s">
        <v>129</v>
      </c>
      <c r="V14" s="161" t="s">
        <v>129</v>
      </c>
      <c r="W14" s="124" t="s">
        <v>129</v>
      </c>
      <c r="X14" s="66">
        <v>1607336</v>
      </c>
      <c r="Y14" s="160">
        <v>100000</v>
      </c>
      <c r="Z14" s="124" t="s">
        <v>129</v>
      </c>
      <c r="AA14" s="66">
        <v>1307690</v>
      </c>
      <c r="AB14" s="159">
        <v>100000</v>
      </c>
      <c r="AC14" s="152" t="s">
        <v>129</v>
      </c>
      <c r="AD14" s="80" t="s">
        <v>172</v>
      </c>
      <c r="AE14" s="161" t="s">
        <v>173</v>
      </c>
      <c r="AF14" s="152" t="s">
        <v>129</v>
      </c>
      <c r="AG14" s="72" t="s">
        <v>174</v>
      </c>
      <c r="AH14" s="161" t="s">
        <v>175</v>
      </c>
      <c r="AI14" s="125" t="s">
        <v>51</v>
      </c>
      <c r="AJ14" s="70">
        <v>0</v>
      </c>
      <c r="AK14" s="160" t="s">
        <v>51</v>
      </c>
      <c r="AL14" s="191" t="s">
        <v>51</v>
      </c>
      <c r="AM14" s="70" t="s">
        <v>51</v>
      </c>
      <c r="AN14" s="160">
        <v>60919</v>
      </c>
      <c r="AO14" s="124" t="s">
        <v>51</v>
      </c>
      <c r="AP14" s="70">
        <v>378387</v>
      </c>
      <c r="AQ14" s="160">
        <v>0</v>
      </c>
      <c r="AR14" s="124" t="s">
        <v>51</v>
      </c>
      <c r="AS14" s="78">
        <v>322719</v>
      </c>
      <c r="AT14" s="159">
        <v>0</v>
      </c>
      <c r="AU14" s="152" t="s">
        <v>51</v>
      </c>
      <c r="AV14" s="66" t="s">
        <v>51</v>
      </c>
      <c r="AW14" s="159" t="s">
        <v>51</v>
      </c>
      <c r="AX14" s="124" t="s">
        <v>51</v>
      </c>
      <c r="AY14" s="66" t="s">
        <v>51</v>
      </c>
      <c r="AZ14" s="159" t="s">
        <v>51</v>
      </c>
      <c r="BA14" s="124" t="s">
        <v>51</v>
      </c>
      <c r="BB14" s="40" t="s">
        <v>51</v>
      </c>
      <c r="BC14" s="177" t="s">
        <v>51</v>
      </c>
      <c r="BD14" s="134" t="s">
        <v>51</v>
      </c>
      <c r="BE14" s="40" t="s">
        <v>51</v>
      </c>
      <c r="BF14" s="177" t="s">
        <v>51</v>
      </c>
      <c r="BG14" s="134" t="s">
        <v>51</v>
      </c>
      <c r="BH14" s="40" t="s">
        <v>176</v>
      </c>
      <c r="BI14" s="177" t="s">
        <v>177</v>
      </c>
      <c r="BJ14" s="134" t="s">
        <v>51</v>
      </c>
      <c r="BK14" s="40" t="s">
        <v>51</v>
      </c>
      <c r="BL14" s="177" t="s">
        <v>51</v>
      </c>
      <c r="BM14" s="265" t="s">
        <v>51</v>
      </c>
      <c r="BN14" s="86" t="s">
        <v>165</v>
      </c>
      <c r="BO14" s="356" t="s">
        <v>165</v>
      </c>
      <c r="BP14" s="363" t="s">
        <v>51</v>
      </c>
      <c r="BQ14" s="81">
        <v>32218</v>
      </c>
      <c r="BR14" s="275">
        <v>4373</v>
      </c>
      <c r="BS14" s="120" t="s">
        <v>51</v>
      </c>
      <c r="BT14" s="15" t="s">
        <v>51</v>
      </c>
      <c r="BU14" s="139" t="s">
        <v>51</v>
      </c>
      <c r="BV14" s="120" t="s">
        <v>51</v>
      </c>
      <c r="BW14" s="15" t="s">
        <v>51</v>
      </c>
      <c r="BX14" s="175" t="s">
        <v>51</v>
      </c>
      <c r="BY14" s="363" t="s">
        <v>51</v>
      </c>
      <c r="BZ14" s="391">
        <f>52/BQ14</f>
        <v>1.614004593705382E-3</v>
      </c>
      <c r="CA14" s="392">
        <f>39/BR14</f>
        <v>8.9183626800823229E-3</v>
      </c>
      <c r="CB14" s="120" t="s">
        <v>152</v>
      </c>
      <c r="CC14" s="15" t="s">
        <v>178</v>
      </c>
      <c r="CD14" s="15" t="s">
        <v>167</v>
      </c>
      <c r="CE14" s="175" t="s">
        <v>179</v>
      </c>
    </row>
    <row r="15" spans="1:83" s="1" customFormat="1" ht="138" customHeight="1">
      <c r="A15" s="121" t="s">
        <v>40</v>
      </c>
      <c r="B15" s="7" t="s">
        <v>41</v>
      </c>
      <c r="C15" s="323" t="s">
        <v>180</v>
      </c>
      <c r="D15" s="347" t="s">
        <v>181</v>
      </c>
      <c r="E15" s="350" t="s">
        <v>182</v>
      </c>
      <c r="F15" s="335" t="s">
        <v>51</v>
      </c>
      <c r="G15" s="15" t="s">
        <v>145</v>
      </c>
      <c r="H15" s="75">
        <v>2019</v>
      </c>
      <c r="I15" s="76" t="s">
        <v>159</v>
      </c>
      <c r="J15" s="140" t="s">
        <v>147</v>
      </c>
      <c r="K15" s="124">
        <v>98411</v>
      </c>
      <c r="L15" s="77" t="s">
        <v>129</v>
      </c>
      <c r="M15" s="161" t="s">
        <v>129</v>
      </c>
      <c r="N15" s="153" t="s">
        <v>129</v>
      </c>
      <c r="O15" s="77" t="s">
        <v>129</v>
      </c>
      <c r="P15" s="168" t="s">
        <v>129</v>
      </c>
      <c r="Q15" s="152" t="s">
        <v>129</v>
      </c>
      <c r="R15" s="77" t="s">
        <v>129</v>
      </c>
      <c r="S15" s="161" t="s">
        <v>129</v>
      </c>
      <c r="T15" s="153" t="s">
        <v>129</v>
      </c>
      <c r="U15" s="77" t="s">
        <v>129</v>
      </c>
      <c r="V15" s="161" t="s">
        <v>129</v>
      </c>
      <c r="W15" s="125">
        <v>144986</v>
      </c>
      <c r="X15" s="70" t="s">
        <v>129</v>
      </c>
      <c r="Y15" s="160" t="s">
        <v>129</v>
      </c>
      <c r="Z15" s="124">
        <v>98411</v>
      </c>
      <c r="AA15" s="87" t="s">
        <v>129</v>
      </c>
      <c r="AB15" s="194" t="s">
        <v>129</v>
      </c>
      <c r="AC15" s="152" t="s">
        <v>183</v>
      </c>
      <c r="AD15" s="77" t="s">
        <v>51</v>
      </c>
      <c r="AE15" s="168" t="s">
        <v>51</v>
      </c>
      <c r="AF15" s="152" t="s">
        <v>184</v>
      </c>
      <c r="AG15" s="67" t="s">
        <v>51</v>
      </c>
      <c r="AH15" s="168" t="s">
        <v>51</v>
      </c>
      <c r="AI15" s="203">
        <v>11599</v>
      </c>
      <c r="AJ15" s="77" t="s">
        <v>51</v>
      </c>
      <c r="AK15" s="161" t="s">
        <v>51</v>
      </c>
      <c r="AL15" s="124">
        <v>9298</v>
      </c>
      <c r="AM15" s="77" t="s">
        <v>51</v>
      </c>
      <c r="AN15" s="161" t="s">
        <v>51</v>
      </c>
      <c r="AO15" s="125">
        <v>111639</v>
      </c>
      <c r="AP15" s="77" t="s">
        <v>51</v>
      </c>
      <c r="AQ15" s="161" t="s">
        <v>51</v>
      </c>
      <c r="AR15" s="180">
        <v>98411</v>
      </c>
      <c r="AS15" s="77" t="s">
        <v>51</v>
      </c>
      <c r="AT15" s="161" t="s">
        <v>51</v>
      </c>
      <c r="AU15" s="152" t="s">
        <v>51</v>
      </c>
      <c r="AV15" s="87" t="s">
        <v>51</v>
      </c>
      <c r="AW15" s="194" t="s">
        <v>51</v>
      </c>
      <c r="AX15" s="180" t="s">
        <v>51</v>
      </c>
      <c r="AY15" s="87" t="s">
        <v>51</v>
      </c>
      <c r="AZ15" s="194" t="s">
        <v>51</v>
      </c>
      <c r="BA15" s="180" t="s">
        <v>51</v>
      </c>
      <c r="BB15" s="59" t="s">
        <v>51</v>
      </c>
      <c r="BC15" s="163" t="s">
        <v>51</v>
      </c>
      <c r="BD15" s="135" t="s">
        <v>51</v>
      </c>
      <c r="BE15" s="59" t="s">
        <v>51</v>
      </c>
      <c r="BF15" s="163" t="s">
        <v>51</v>
      </c>
      <c r="BG15" s="135" t="s">
        <v>51</v>
      </c>
      <c r="BH15" s="59" t="s">
        <v>51</v>
      </c>
      <c r="BI15" s="163" t="s">
        <v>51</v>
      </c>
      <c r="BJ15" s="135" t="s">
        <v>51</v>
      </c>
      <c r="BK15" s="59" t="s">
        <v>51</v>
      </c>
      <c r="BL15" s="163" t="s">
        <v>51</v>
      </c>
      <c r="BM15" s="265" t="s">
        <v>165</v>
      </c>
      <c r="BN15" s="88" t="s">
        <v>51</v>
      </c>
      <c r="BO15" s="357" t="s">
        <v>51</v>
      </c>
      <c r="BP15" s="364" t="s">
        <v>185</v>
      </c>
      <c r="BQ15" s="88" t="s">
        <v>51</v>
      </c>
      <c r="BR15" s="276" t="s">
        <v>51</v>
      </c>
      <c r="BS15" s="120" t="s">
        <v>51</v>
      </c>
      <c r="BT15" s="15" t="s">
        <v>51</v>
      </c>
      <c r="BU15" s="139" t="s">
        <v>51</v>
      </c>
      <c r="BV15" s="120" t="s">
        <v>51</v>
      </c>
      <c r="BW15" s="15" t="s">
        <v>51</v>
      </c>
      <c r="BX15" s="175" t="s">
        <v>51</v>
      </c>
      <c r="BY15" s="345" t="s">
        <v>139</v>
      </c>
      <c r="BZ15" s="15" t="s">
        <v>51</v>
      </c>
      <c r="CA15" s="139" t="s">
        <v>51</v>
      </c>
      <c r="CB15" s="120" t="s">
        <v>152</v>
      </c>
      <c r="CC15" s="15" t="s">
        <v>178</v>
      </c>
      <c r="CD15" s="15">
        <v>2022</v>
      </c>
      <c r="CE15" s="129" t="s">
        <v>168</v>
      </c>
    </row>
    <row r="16" spans="1:83" s="1" customFormat="1" ht="137.25" customHeight="1">
      <c r="A16" s="121" t="s">
        <v>40</v>
      </c>
      <c r="B16" s="7" t="s">
        <v>41</v>
      </c>
      <c r="C16" s="323" t="s">
        <v>186</v>
      </c>
      <c r="D16" s="349" t="s">
        <v>187</v>
      </c>
      <c r="E16" s="350" t="s">
        <v>188</v>
      </c>
      <c r="F16" s="335" t="s">
        <v>51</v>
      </c>
      <c r="G16" s="15" t="s">
        <v>145</v>
      </c>
      <c r="H16" s="75">
        <v>2019</v>
      </c>
      <c r="I16" s="76" t="s">
        <v>146</v>
      </c>
      <c r="J16" s="140" t="s">
        <v>147</v>
      </c>
      <c r="K16" s="124">
        <f>Z16</f>
        <v>194616</v>
      </c>
      <c r="L16" s="66">
        <f>AA16</f>
        <v>125849</v>
      </c>
      <c r="M16" s="159">
        <f>AB16</f>
        <v>125849</v>
      </c>
      <c r="N16" s="153" t="s">
        <v>129</v>
      </c>
      <c r="O16" s="77" t="s">
        <v>129</v>
      </c>
      <c r="P16" s="168" t="s">
        <v>129</v>
      </c>
      <c r="Q16" s="152" t="s">
        <v>129</v>
      </c>
      <c r="R16" s="77" t="s">
        <v>129</v>
      </c>
      <c r="S16" s="161" t="s">
        <v>129</v>
      </c>
      <c r="T16" s="153" t="s">
        <v>129</v>
      </c>
      <c r="U16" s="77" t="s">
        <v>129</v>
      </c>
      <c r="V16" s="161" t="s">
        <v>129</v>
      </c>
      <c r="W16" s="179">
        <v>220631</v>
      </c>
      <c r="X16" s="70">
        <v>125849</v>
      </c>
      <c r="Y16" s="160">
        <v>125849</v>
      </c>
      <c r="Z16" s="124">
        <v>194616</v>
      </c>
      <c r="AA16" s="70">
        <v>125849</v>
      </c>
      <c r="AB16" s="160">
        <v>125849</v>
      </c>
      <c r="AC16" s="190" t="s">
        <v>189</v>
      </c>
      <c r="AD16" s="85" t="s">
        <v>190</v>
      </c>
      <c r="AE16" s="200" t="s">
        <v>191</v>
      </c>
      <c r="AF16" s="198" t="s">
        <v>192</v>
      </c>
      <c r="AG16" s="85" t="s">
        <v>190</v>
      </c>
      <c r="AH16" s="200" t="s">
        <v>191</v>
      </c>
      <c r="AI16" s="223">
        <f>6304+4728</f>
        <v>11032</v>
      </c>
      <c r="AJ16" s="80" t="s">
        <v>193</v>
      </c>
      <c r="AK16" s="80" t="s">
        <v>193</v>
      </c>
      <c r="AL16" s="125">
        <v>44604</v>
      </c>
      <c r="AM16" s="80" t="s">
        <v>193</v>
      </c>
      <c r="AN16" s="80" t="s">
        <v>193</v>
      </c>
      <c r="AO16" s="223">
        <f>75645+56734</f>
        <v>132379</v>
      </c>
      <c r="AP16" s="80" t="s">
        <v>193</v>
      </c>
      <c r="AQ16" s="80" t="s">
        <v>193</v>
      </c>
      <c r="AR16" s="125">
        <v>138203</v>
      </c>
      <c r="AS16" s="80" t="s">
        <v>193</v>
      </c>
      <c r="AT16" s="80" t="s">
        <v>193</v>
      </c>
      <c r="AU16" s="152" t="s">
        <v>51</v>
      </c>
      <c r="AV16" s="87" t="s">
        <v>51</v>
      </c>
      <c r="AW16" s="194" t="s">
        <v>51</v>
      </c>
      <c r="AX16" s="180" t="s">
        <v>51</v>
      </c>
      <c r="AY16" s="87" t="s">
        <v>51</v>
      </c>
      <c r="AZ16" s="194" t="s">
        <v>51</v>
      </c>
      <c r="BA16" s="180" t="s">
        <v>51</v>
      </c>
      <c r="BB16" s="59" t="s">
        <v>51</v>
      </c>
      <c r="BC16" s="163" t="s">
        <v>51</v>
      </c>
      <c r="BD16" s="135" t="s">
        <v>51</v>
      </c>
      <c r="BE16" s="59" t="s">
        <v>51</v>
      </c>
      <c r="BF16" s="163" t="s">
        <v>51</v>
      </c>
      <c r="BG16" s="135" t="s">
        <v>51</v>
      </c>
      <c r="BH16" s="59" t="s">
        <v>51</v>
      </c>
      <c r="BI16" s="163" t="s">
        <v>51</v>
      </c>
      <c r="BJ16" s="135" t="s">
        <v>51</v>
      </c>
      <c r="BK16" s="59" t="s">
        <v>51</v>
      </c>
      <c r="BL16" s="163" t="s">
        <v>51</v>
      </c>
      <c r="BM16" s="265" t="s">
        <v>165</v>
      </c>
      <c r="BN16" s="86" t="s">
        <v>165</v>
      </c>
      <c r="BO16" s="356" t="s">
        <v>165</v>
      </c>
      <c r="BP16" s="362" t="s">
        <v>194</v>
      </c>
      <c r="BQ16" s="173" t="s">
        <v>194</v>
      </c>
      <c r="BR16" s="173" t="s">
        <v>194</v>
      </c>
      <c r="BS16" s="120" t="s">
        <v>51</v>
      </c>
      <c r="BT16" s="15" t="s">
        <v>51</v>
      </c>
      <c r="BU16" s="139" t="s">
        <v>51</v>
      </c>
      <c r="BV16" s="120" t="s">
        <v>51</v>
      </c>
      <c r="BW16" s="15" t="s">
        <v>51</v>
      </c>
      <c r="BX16" s="175" t="s">
        <v>51</v>
      </c>
      <c r="BY16" s="363" t="s">
        <v>195</v>
      </c>
      <c r="BZ16" s="15" t="s">
        <v>195</v>
      </c>
      <c r="CA16" s="139" t="s">
        <v>195</v>
      </c>
      <c r="CB16" s="120" t="s">
        <v>51</v>
      </c>
      <c r="CC16" s="15" t="s">
        <v>51</v>
      </c>
      <c r="CD16" s="15" t="s">
        <v>196</v>
      </c>
      <c r="CE16" s="351" t="s">
        <v>197</v>
      </c>
    </row>
    <row r="17" spans="1:83 16384:16384" s="1" customFormat="1" ht="159.75" customHeight="1">
      <c r="A17" s="121" t="s">
        <v>40</v>
      </c>
      <c r="B17" s="7" t="s">
        <v>41</v>
      </c>
      <c r="C17" s="323" t="s">
        <v>198</v>
      </c>
      <c r="D17" s="308" t="s">
        <v>199</v>
      </c>
      <c r="E17" s="307" t="s">
        <v>200</v>
      </c>
      <c r="F17" s="335" t="s">
        <v>51</v>
      </c>
      <c r="G17" s="15" t="s">
        <v>145</v>
      </c>
      <c r="H17" s="75" t="s">
        <v>201</v>
      </c>
      <c r="I17" s="76" t="s">
        <v>146</v>
      </c>
      <c r="J17" s="140" t="s">
        <v>147</v>
      </c>
      <c r="K17" s="124">
        <f>Z17</f>
        <v>1232204</v>
      </c>
      <c r="L17" s="66">
        <f>AA17</f>
        <v>1359127</v>
      </c>
      <c r="M17" s="159">
        <f>AB17</f>
        <v>1080063</v>
      </c>
      <c r="N17" s="153" t="s">
        <v>129</v>
      </c>
      <c r="O17" s="77" t="s">
        <v>129</v>
      </c>
      <c r="P17" s="168" t="s">
        <v>129</v>
      </c>
      <c r="Q17" s="152" t="s">
        <v>129</v>
      </c>
      <c r="R17" s="77" t="s">
        <v>129</v>
      </c>
      <c r="S17" s="161" t="s">
        <v>129</v>
      </c>
      <c r="T17" s="153" t="s">
        <v>129</v>
      </c>
      <c r="U17" s="77" t="s">
        <v>129</v>
      </c>
      <c r="V17" s="161" t="s">
        <v>129</v>
      </c>
      <c r="W17" s="179">
        <v>2006072</v>
      </c>
      <c r="X17" s="89">
        <v>1500000</v>
      </c>
      <c r="Y17" s="159">
        <v>1500000</v>
      </c>
      <c r="Z17" s="124">
        <v>1232204</v>
      </c>
      <c r="AA17" s="66">
        <v>1359127</v>
      </c>
      <c r="AB17" s="159">
        <v>1080063</v>
      </c>
      <c r="AC17" s="152" t="s">
        <v>202</v>
      </c>
      <c r="AD17" s="77" t="s">
        <v>203</v>
      </c>
      <c r="AE17" s="168" t="s">
        <v>204</v>
      </c>
      <c r="AF17" s="152" t="s">
        <v>205</v>
      </c>
      <c r="AG17" s="67" t="s">
        <v>206</v>
      </c>
      <c r="AH17" s="161" t="s">
        <v>207</v>
      </c>
      <c r="AI17" s="203">
        <v>130000</v>
      </c>
      <c r="AJ17" s="78">
        <v>133061</v>
      </c>
      <c r="AK17" s="160">
        <v>105000</v>
      </c>
      <c r="AL17" s="125">
        <v>127772</v>
      </c>
      <c r="AM17" s="70">
        <v>224269</v>
      </c>
      <c r="AN17" s="160">
        <v>206751</v>
      </c>
      <c r="AO17" s="203">
        <v>1170000</v>
      </c>
      <c r="AP17" s="78">
        <v>646296</v>
      </c>
      <c r="AQ17" s="160">
        <v>555000</v>
      </c>
      <c r="AR17" s="223">
        <v>419739</v>
      </c>
      <c r="AS17" s="70">
        <v>347914</v>
      </c>
      <c r="AT17" s="160">
        <v>267074</v>
      </c>
      <c r="AU17" s="124" t="s">
        <v>51</v>
      </c>
      <c r="AV17" s="66" t="s">
        <v>51</v>
      </c>
      <c r="AW17" s="159" t="s">
        <v>51</v>
      </c>
      <c r="AX17" s="124" t="s">
        <v>51</v>
      </c>
      <c r="AY17" s="66" t="s">
        <v>51</v>
      </c>
      <c r="AZ17" s="159" t="s">
        <v>51</v>
      </c>
      <c r="BA17" s="124" t="s">
        <v>51</v>
      </c>
      <c r="BB17" s="40" t="s">
        <v>51</v>
      </c>
      <c r="BC17" s="177" t="s">
        <v>51</v>
      </c>
      <c r="BD17" s="134" t="s">
        <v>51</v>
      </c>
      <c r="BE17" s="40" t="s">
        <v>51</v>
      </c>
      <c r="BF17" s="177" t="s">
        <v>51</v>
      </c>
      <c r="BG17" s="134" t="s">
        <v>208</v>
      </c>
      <c r="BH17" s="40" t="s">
        <v>208</v>
      </c>
      <c r="BI17" s="177" t="s">
        <v>208</v>
      </c>
      <c r="BJ17" s="134" t="s">
        <v>51</v>
      </c>
      <c r="BK17" s="40" t="s">
        <v>51</v>
      </c>
      <c r="BL17" s="177" t="s">
        <v>51</v>
      </c>
      <c r="BM17" s="343" t="s">
        <v>209</v>
      </c>
      <c r="BN17" s="344" t="s">
        <v>210</v>
      </c>
      <c r="BO17" s="358" t="s">
        <v>211</v>
      </c>
      <c r="BP17" s="362" t="s">
        <v>212</v>
      </c>
      <c r="BQ17" s="90" t="s">
        <v>213</v>
      </c>
      <c r="BR17" s="187" t="s">
        <v>214</v>
      </c>
      <c r="BS17" s="120" t="s">
        <v>51</v>
      </c>
      <c r="BT17" s="15" t="s">
        <v>51</v>
      </c>
      <c r="BU17" s="139" t="s">
        <v>51</v>
      </c>
      <c r="BV17" s="120" t="s">
        <v>215</v>
      </c>
      <c r="BW17" s="15" t="s">
        <v>215</v>
      </c>
      <c r="BX17" s="175" t="s">
        <v>215</v>
      </c>
      <c r="BY17" s="362">
        <v>0</v>
      </c>
      <c r="BZ17" s="49">
        <v>0</v>
      </c>
      <c r="CA17" s="390">
        <f>3/379</f>
        <v>7.9155672823219003E-3</v>
      </c>
      <c r="CB17" s="120" t="s">
        <v>152</v>
      </c>
      <c r="CC17" s="15" t="s">
        <v>166</v>
      </c>
      <c r="CD17" s="15" t="s">
        <v>154</v>
      </c>
      <c r="CE17" s="288" t="s">
        <v>216</v>
      </c>
    </row>
    <row r="18" spans="1:83 16384:16384" s="1" customFormat="1" ht="267.75" customHeight="1">
      <c r="A18" s="121" t="s">
        <v>40</v>
      </c>
      <c r="B18" s="7" t="s">
        <v>41</v>
      </c>
      <c r="C18" s="323" t="s">
        <v>217</v>
      </c>
      <c r="D18" s="306" t="s">
        <v>218</v>
      </c>
      <c r="E18" s="307" t="s">
        <v>219</v>
      </c>
      <c r="F18" s="261" t="s">
        <v>45</v>
      </c>
      <c r="G18" s="15" t="s">
        <v>145</v>
      </c>
      <c r="H18" s="91">
        <v>2016</v>
      </c>
      <c r="I18" s="76" t="s">
        <v>146</v>
      </c>
      <c r="J18" s="140" t="s">
        <v>147</v>
      </c>
      <c r="K18" s="126">
        <f>Z18</f>
        <v>1808149</v>
      </c>
      <c r="L18" s="66">
        <f>AA18</f>
        <v>1567512</v>
      </c>
      <c r="M18" s="159">
        <f>AB18</f>
        <v>1981770</v>
      </c>
      <c r="N18" s="153" t="s">
        <v>129</v>
      </c>
      <c r="O18" s="77" t="s">
        <v>129</v>
      </c>
      <c r="P18" s="168" t="s">
        <v>129</v>
      </c>
      <c r="Q18" s="152" t="s">
        <v>129</v>
      </c>
      <c r="R18" s="77" t="s">
        <v>129</v>
      </c>
      <c r="S18" s="161" t="s">
        <v>129</v>
      </c>
      <c r="T18" s="153" t="s">
        <v>129</v>
      </c>
      <c r="U18" s="77" t="s">
        <v>129</v>
      </c>
      <c r="V18" s="161" t="s">
        <v>129</v>
      </c>
      <c r="W18" s="179">
        <v>1752340</v>
      </c>
      <c r="X18" s="89">
        <v>1942372</v>
      </c>
      <c r="Y18" s="186">
        <v>2029779</v>
      </c>
      <c r="Z18" s="126">
        <f>967337+840812</f>
        <v>1808149</v>
      </c>
      <c r="AA18" s="66">
        <v>1567512</v>
      </c>
      <c r="AB18" s="159">
        <v>1981770</v>
      </c>
      <c r="AC18" s="152" t="s">
        <v>220</v>
      </c>
      <c r="AD18" s="67" t="s">
        <v>221</v>
      </c>
      <c r="AE18" s="168" t="s">
        <v>222</v>
      </c>
      <c r="AF18" s="152" t="s">
        <v>223</v>
      </c>
      <c r="AG18" s="67" t="s">
        <v>224</v>
      </c>
      <c r="AH18" s="159" t="s">
        <v>225</v>
      </c>
      <c r="AI18" s="203">
        <f>64994+74192</f>
        <v>139186</v>
      </c>
      <c r="AJ18" s="78">
        <v>153447</v>
      </c>
      <c r="AK18" s="211">
        <v>160353</v>
      </c>
      <c r="AL18" s="124">
        <v>195179</v>
      </c>
      <c r="AM18" s="66">
        <v>135724</v>
      </c>
      <c r="AN18" s="211">
        <v>171102</v>
      </c>
      <c r="AO18" s="203">
        <f>542696+635272</f>
        <v>1177968</v>
      </c>
      <c r="AP18" s="78">
        <v>652676</v>
      </c>
      <c r="AQ18" s="211">
        <v>682047</v>
      </c>
      <c r="AR18" s="203">
        <v>972194</v>
      </c>
      <c r="AS18" s="66">
        <v>476621</v>
      </c>
      <c r="AT18" s="160">
        <v>688402</v>
      </c>
      <c r="AU18" s="180" t="s">
        <v>51</v>
      </c>
      <c r="AV18" s="87" t="s">
        <v>51</v>
      </c>
      <c r="AW18" s="194" t="s">
        <v>51</v>
      </c>
      <c r="AX18" s="180" t="s">
        <v>51</v>
      </c>
      <c r="AY18" s="87" t="s">
        <v>51</v>
      </c>
      <c r="AZ18" s="194" t="s">
        <v>51</v>
      </c>
      <c r="BA18" s="180" t="s">
        <v>51</v>
      </c>
      <c r="BB18" s="59" t="s">
        <v>51</v>
      </c>
      <c r="BC18" s="163" t="s">
        <v>51</v>
      </c>
      <c r="BD18" s="135" t="s">
        <v>51</v>
      </c>
      <c r="BE18" s="59" t="s">
        <v>51</v>
      </c>
      <c r="BF18" s="163" t="s">
        <v>51</v>
      </c>
      <c r="BG18" s="250" t="s">
        <v>226</v>
      </c>
      <c r="BH18" s="92" t="s">
        <v>226</v>
      </c>
      <c r="BI18" s="258" t="s">
        <v>227</v>
      </c>
      <c r="BJ18" s="135" t="s">
        <v>51</v>
      </c>
      <c r="BK18" s="59" t="s">
        <v>51</v>
      </c>
      <c r="BL18" s="163" t="s">
        <v>51</v>
      </c>
      <c r="BM18" s="266" t="s">
        <v>228</v>
      </c>
      <c r="BN18" s="93" t="s">
        <v>228</v>
      </c>
      <c r="BO18" s="359" t="s">
        <v>228</v>
      </c>
      <c r="BP18" s="365">
        <v>1500</v>
      </c>
      <c r="BQ18" s="81">
        <v>2460</v>
      </c>
      <c r="BR18" s="275">
        <v>2635</v>
      </c>
      <c r="BS18" s="120" t="s">
        <v>51</v>
      </c>
      <c r="BT18" s="15" t="s">
        <v>51</v>
      </c>
      <c r="BU18" s="139" t="s">
        <v>51</v>
      </c>
      <c r="BV18" s="120" t="s">
        <v>51</v>
      </c>
      <c r="BW18" s="15" t="s">
        <v>51</v>
      </c>
      <c r="BX18" s="175" t="s">
        <v>51</v>
      </c>
      <c r="BY18" s="396">
        <f>1/BP18</f>
        <v>6.6666666666666664E-4</v>
      </c>
      <c r="BZ18" s="15">
        <v>0</v>
      </c>
      <c r="CA18" s="392">
        <f>4/BR18</f>
        <v>1.5180265654648956E-3</v>
      </c>
      <c r="CB18" s="120" t="s">
        <v>152</v>
      </c>
      <c r="CC18" s="15" t="s">
        <v>153</v>
      </c>
      <c r="CD18" s="15" t="s">
        <v>154</v>
      </c>
      <c r="CE18" s="288" t="s">
        <v>229</v>
      </c>
    </row>
    <row r="19" spans="1:83 16384:16384" s="1" customFormat="1" ht="203.25" customHeight="1">
      <c r="A19" s="121" t="s">
        <v>40</v>
      </c>
      <c r="B19" s="7" t="s">
        <v>41</v>
      </c>
      <c r="C19" s="323" t="s">
        <v>230</v>
      </c>
      <c r="D19" s="306" t="s">
        <v>231</v>
      </c>
      <c r="E19" s="307" t="s">
        <v>232</v>
      </c>
      <c r="F19" s="261" t="s">
        <v>45</v>
      </c>
      <c r="G19" s="15" t="s">
        <v>233</v>
      </c>
      <c r="H19" s="80">
        <v>2005</v>
      </c>
      <c r="I19" s="342">
        <v>44935</v>
      </c>
      <c r="J19" s="341" t="s">
        <v>234</v>
      </c>
      <c r="K19" s="124">
        <f>Z19</f>
        <v>496998</v>
      </c>
      <c r="L19" s="66">
        <f>AA19</f>
        <v>1049726</v>
      </c>
      <c r="M19" s="159">
        <f>AB19</f>
        <v>1145689</v>
      </c>
      <c r="N19" s="153" t="s">
        <v>129</v>
      </c>
      <c r="O19" s="77" t="s">
        <v>129</v>
      </c>
      <c r="P19" s="168" t="s">
        <v>129</v>
      </c>
      <c r="Q19" s="152" t="s">
        <v>129</v>
      </c>
      <c r="R19" s="77" t="s">
        <v>129</v>
      </c>
      <c r="S19" s="161" t="s">
        <v>129</v>
      </c>
      <c r="T19" s="153" t="s">
        <v>129</v>
      </c>
      <c r="U19" s="77" t="s">
        <v>129</v>
      </c>
      <c r="V19" s="161" t="s">
        <v>129</v>
      </c>
      <c r="W19" s="124">
        <v>1073888</v>
      </c>
      <c r="X19" s="66">
        <v>1073888</v>
      </c>
      <c r="Y19" s="159">
        <v>1073888</v>
      </c>
      <c r="Z19" s="124">
        <v>496998</v>
      </c>
      <c r="AA19" s="66">
        <v>1049726</v>
      </c>
      <c r="AB19" s="159">
        <v>1145689</v>
      </c>
      <c r="AC19" s="191" t="s">
        <v>235</v>
      </c>
      <c r="AD19" s="80" t="s">
        <v>235</v>
      </c>
      <c r="AE19" s="201" t="s">
        <v>235</v>
      </c>
      <c r="AF19" s="191" t="s">
        <v>236</v>
      </c>
      <c r="AG19" s="80" t="s">
        <v>237</v>
      </c>
      <c r="AH19" s="201" t="s">
        <v>238</v>
      </c>
      <c r="AI19" s="124">
        <v>0</v>
      </c>
      <c r="AJ19" s="66">
        <v>0</v>
      </c>
      <c r="AK19" s="159">
        <v>0</v>
      </c>
      <c r="AL19" s="124">
        <v>0</v>
      </c>
      <c r="AM19" s="66">
        <v>0</v>
      </c>
      <c r="AN19" s="159">
        <v>0</v>
      </c>
      <c r="AO19" s="125">
        <f>W19*0.3</f>
        <v>322166.39999999997</v>
      </c>
      <c r="AP19" s="66">
        <f>X19*0.3</f>
        <v>322166.39999999997</v>
      </c>
      <c r="AQ19" s="159">
        <f>Y19*0.3</f>
        <v>322166.39999999997</v>
      </c>
      <c r="AR19" s="124">
        <v>97583.88</v>
      </c>
      <c r="AS19" s="66">
        <v>100209</v>
      </c>
      <c r="AT19" s="159">
        <v>197945.53</v>
      </c>
      <c r="AU19" s="124" t="s">
        <v>51</v>
      </c>
      <c r="AV19" s="66" t="s">
        <v>51</v>
      </c>
      <c r="AW19" s="159" t="s">
        <v>51</v>
      </c>
      <c r="AX19" s="124" t="s">
        <v>51</v>
      </c>
      <c r="AY19" s="66" t="s">
        <v>51</v>
      </c>
      <c r="AZ19" s="159" t="s">
        <v>51</v>
      </c>
      <c r="BA19" s="124" t="s">
        <v>51</v>
      </c>
      <c r="BB19" s="40" t="s">
        <v>51</v>
      </c>
      <c r="BC19" s="177" t="s">
        <v>51</v>
      </c>
      <c r="BD19" s="134" t="s">
        <v>51</v>
      </c>
      <c r="BE19" s="40" t="s">
        <v>51</v>
      </c>
      <c r="BF19" s="177" t="s">
        <v>51</v>
      </c>
      <c r="BG19" s="134" t="s">
        <v>51</v>
      </c>
      <c r="BH19" s="40" t="s">
        <v>51</v>
      </c>
      <c r="BI19" s="177" t="s">
        <v>51</v>
      </c>
      <c r="BJ19" s="134" t="s">
        <v>51</v>
      </c>
      <c r="BK19" s="40" t="s">
        <v>51</v>
      </c>
      <c r="BL19" s="177" t="s">
        <v>51</v>
      </c>
      <c r="BM19" s="267" t="s">
        <v>239</v>
      </c>
      <c r="BN19" s="88" t="s">
        <v>239</v>
      </c>
      <c r="BO19" s="357" t="s">
        <v>239</v>
      </c>
      <c r="BP19" s="363">
        <v>164</v>
      </c>
      <c r="BQ19" s="15">
        <v>365</v>
      </c>
      <c r="BR19" s="139">
        <v>329</v>
      </c>
      <c r="BS19" s="120" t="s">
        <v>51</v>
      </c>
      <c r="BT19" s="15" t="s">
        <v>51</v>
      </c>
      <c r="BU19" s="139" t="s">
        <v>51</v>
      </c>
      <c r="BV19" s="120" t="s">
        <v>51</v>
      </c>
      <c r="BW19" s="15" t="s">
        <v>51</v>
      </c>
      <c r="BX19" s="175" t="s">
        <v>51</v>
      </c>
      <c r="BY19" s="396">
        <f>3/BP19</f>
        <v>1.8292682926829267E-2</v>
      </c>
      <c r="BZ19" s="391">
        <f>1/BQ19</f>
        <v>2.7397260273972603E-3</v>
      </c>
      <c r="CA19" s="392">
        <f>5/BR19</f>
        <v>1.5197568389057751E-2</v>
      </c>
      <c r="CB19" s="120" t="s">
        <v>240</v>
      </c>
      <c r="CC19" s="15" t="s">
        <v>51</v>
      </c>
      <c r="CD19" s="15" t="s">
        <v>51</v>
      </c>
      <c r="CE19" s="288" t="s">
        <v>241</v>
      </c>
    </row>
    <row r="20" spans="1:83 16384:16384" s="1" customFormat="1" ht="174" customHeight="1">
      <c r="A20" s="121" t="s">
        <v>40</v>
      </c>
      <c r="B20" s="7" t="s">
        <v>41</v>
      </c>
      <c r="C20" s="323" t="s">
        <v>242</v>
      </c>
      <c r="D20" s="306" t="s">
        <v>243</v>
      </c>
      <c r="E20" s="307" t="s">
        <v>244</v>
      </c>
      <c r="F20" s="261" t="s">
        <v>45</v>
      </c>
      <c r="G20" s="15" t="s">
        <v>145</v>
      </c>
      <c r="H20" s="80">
        <v>2019</v>
      </c>
      <c r="I20" s="94" t="s">
        <v>159</v>
      </c>
      <c r="J20" s="140" t="s">
        <v>147</v>
      </c>
      <c r="K20" s="124">
        <v>25000</v>
      </c>
      <c r="L20" s="66">
        <v>25000</v>
      </c>
      <c r="M20" s="159">
        <v>25000</v>
      </c>
      <c r="N20" s="153" t="s">
        <v>129</v>
      </c>
      <c r="O20" s="77" t="s">
        <v>129</v>
      </c>
      <c r="P20" s="168" t="s">
        <v>129</v>
      </c>
      <c r="Q20" s="152" t="s">
        <v>129</v>
      </c>
      <c r="R20" s="77" t="s">
        <v>129</v>
      </c>
      <c r="S20" s="161" t="s">
        <v>129</v>
      </c>
      <c r="T20" s="153" t="s">
        <v>129</v>
      </c>
      <c r="U20" s="77" t="s">
        <v>129</v>
      </c>
      <c r="V20" s="161" t="s">
        <v>129</v>
      </c>
      <c r="W20" s="180">
        <v>30000</v>
      </c>
      <c r="X20" s="66">
        <v>30000</v>
      </c>
      <c r="Y20" s="159">
        <v>30000</v>
      </c>
      <c r="Z20" s="180">
        <v>30000</v>
      </c>
      <c r="AA20" s="66">
        <v>30000</v>
      </c>
      <c r="AB20" s="194">
        <v>30000</v>
      </c>
      <c r="AC20" s="152" t="s">
        <v>245</v>
      </c>
      <c r="AD20" s="67" t="s">
        <v>245</v>
      </c>
      <c r="AE20" s="161" t="s">
        <v>245</v>
      </c>
      <c r="AF20" s="152" t="s">
        <v>245</v>
      </c>
      <c r="AG20" s="67" t="s">
        <v>245</v>
      </c>
      <c r="AH20" s="161" t="s">
        <v>245</v>
      </c>
      <c r="AI20" s="124">
        <v>5000</v>
      </c>
      <c r="AJ20" s="66">
        <v>5000</v>
      </c>
      <c r="AK20" s="159">
        <v>5000</v>
      </c>
      <c r="AL20" s="124">
        <v>5000</v>
      </c>
      <c r="AM20" s="66">
        <v>5000</v>
      </c>
      <c r="AN20" s="159">
        <v>5000</v>
      </c>
      <c r="AO20" s="124">
        <v>10000</v>
      </c>
      <c r="AP20" s="66">
        <v>10000</v>
      </c>
      <c r="AQ20" s="159">
        <v>10000</v>
      </c>
      <c r="AR20" s="180">
        <v>10000</v>
      </c>
      <c r="AS20" s="87">
        <v>10000</v>
      </c>
      <c r="AT20" s="194">
        <v>10000</v>
      </c>
      <c r="AU20" s="124" t="s">
        <v>51</v>
      </c>
      <c r="AV20" s="66" t="s">
        <v>51</v>
      </c>
      <c r="AW20" s="159" t="s">
        <v>51</v>
      </c>
      <c r="AX20" s="124" t="s">
        <v>51</v>
      </c>
      <c r="AY20" s="66" t="s">
        <v>51</v>
      </c>
      <c r="AZ20" s="159" t="s">
        <v>51</v>
      </c>
      <c r="BA20" s="124" t="s">
        <v>51</v>
      </c>
      <c r="BB20" s="87" t="s">
        <v>51</v>
      </c>
      <c r="BC20" s="194" t="s">
        <v>51</v>
      </c>
      <c r="BD20" s="180" t="s">
        <v>51</v>
      </c>
      <c r="BE20" s="87" t="s">
        <v>51</v>
      </c>
      <c r="BF20" s="194" t="s">
        <v>51</v>
      </c>
      <c r="BG20" s="134" t="s">
        <v>246</v>
      </c>
      <c r="BH20" s="40" t="s">
        <v>246</v>
      </c>
      <c r="BI20" s="177" t="s">
        <v>246</v>
      </c>
      <c r="BJ20" s="134" t="s">
        <v>51</v>
      </c>
      <c r="BK20" s="40" t="s">
        <v>51</v>
      </c>
      <c r="BL20" s="177" t="s">
        <v>51</v>
      </c>
      <c r="BM20" s="267" t="s">
        <v>247</v>
      </c>
      <c r="BN20" s="88" t="s">
        <v>247</v>
      </c>
      <c r="BO20" s="357" t="s">
        <v>247</v>
      </c>
      <c r="BP20" s="363">
        <v>200</v>
      </c>
      <c r="BQ20" s="15">
        <v>200</v>
      </c>
      <c r="BR20" s="139">
        <v>191</v>
      </c>
      <c r="BS20" s="120" t="s">
        <v>51</v>
      </c>
      <c r="BT20" s="15" t="s">
        <v>51</v>
      </c>
      <c r="BU20" s="139" t="s">
        <v>51</v>
      </c>
      <c r="BV20" s="120" t="s">
        <v>51</v>
      </c>
      <c r="BW20" s="15" t="s">
        <v>51</v>
      </c>
      <c r="BX20" s="175" t="s">
        <v>51</v>
      </c>
      <c r="BY20" s="364" t="s">
        <v>248</v>
      </c>
      <c r="BZ20" s="90" t="s">
        <v>248</v>
      </c>
      <c r="CA20" s="187" t="s">
        <v>248</v>
      </c>
      <c r="CB20" s="120" t="s">
        <v>152</v>
      </c>
      <c r="CC20" s="15" t="s">
        <v>166</v>
      </c>
      <c r="CD20" s="15" t="s">
        <v>154</v>
      </c>
      <c r="CE20" s="129" t="s">
        <v>168</v>
      </c>
    </row>
    <row r="21" spans="1:83 16384:16384" s="1" customFormat="1" ht="321.75" customHeight="1">
      <c r="A21" s="121" t="s">
        <v>40</v>
      </c>
      <c r="B21" s="7" t="s">
        <v>41</v>
      </c>
      <c r="C21" s="323" t="s">
        <v>249</v>
      </c>
      <c r="D21" s="306" t="s">
        <v>250</v>
      </c>
      <c r="E21" s="307" t="s">
        <v>251</v>
      </c>
      <c r="F21" s="261" t="s">
        <v>252</v>
      </c>
      <c r="G21" s="15" t="s">
        <v>145</v>
      </c>
      <c r="H21" s="49">
        <v>2024</v>
      </c>
      <c r="I21" s="76" t="s">
        <v>253</v>
      </c>
      <c r="J21" s="140" t="s">
        <v>147</v>
      </c>
      <c r="K21" s="124" t="s">
        <v>51</v>
      </c>
      <c r="L21" s="66" t="s">
        <v>51</v>
      </c>
      <c r="M21" s="159">
        <f>AB21</f>
        <v>312732</v>
      </c>
      <c r="N21" s="153" t="s">
        <v>129</v>
      </c>
      <c r="O21" s="77" t="s">
        <v>129</v>
      </c>
      <c r="P21" s="168" t="s">
        <v>129</v>
      </c>
      <c r="Q21" s="152" t="s">
        <v>129</v>
      </c>
      <c r="R21" s="77" t="s">
        <v>129</v>
      </c>
      <c r="S21" s="161" t="s">
        <v>129</v>
      </c>
      <c r="T21" s="153" t="s">
        <v>129</v>
      </c>
      <c r="U21" s="77" t="s">
        <v>129</v>
      </c>
      <c r="V21" s="161" t="s">
        <v>129</v>
      </c>
      <c r="W21" s="124" t="s">
        <v>51</v>
      </c>
      <c r="X21" s="66" t="s">
        <v>51</v>
      </c>
      <c r="Y21" s="160">
        <v>500580</v>
      </c>
      <c r="Z21" s="124" t="s">
        <v>51</v>
      </c>
      <c r="AA21" s="66" t="s">
        <v>51</v>
      </c>
      <c r="AB21" s="160">
        <v>312732</v>
      </c>
      <c r="AC21" s="124" t="s">
        <v>51</v>
      </c>
      <c r="AD21" s="66" t="s">
        <v>51</v>
      </c>
      <c r="AE21" s="168" t="s">
        <v>254</v>
      </c>
      <c r="AF21" s="124" t="s">
        <v>51</v>
      </c>
      <c r="AG21" s="66" t="s">
        <v>51</v>
      </c>
      <c r="AH21" s="168" t="s">
        <v>254</v>
      </c>
      <c r="AI21" s="124" t="s">
        <v>51</v>
      </c>
      <c r="AJ21" s="66" t="s">
        <v>51</v>
      </c>
      <c r="AK21" s="159">
        <v>50000</v>
      </c>
      <c r="AL21" s="124" t="s">
        <v>51</v>
      </c>
      <c r="AM21" s="66" t="s">
        <v>51</v>
      </c>
      <c r="AN21" s="159">
        <v>52280</v>
      </c>
      <c r="AO21" s="124" t="s">
        <v>51</v>
      </c>
      <c r="AP21" s="66" t="s">
        <v>51</v>
      </c>
      <c r="AQ21" s="159">
        <v>212580</v>
      </c>
      <c r="AR21" s="124" t="s">
        <v>51</v>
      </c>
      <c r="AS21" s="66" t="s">
        <v>51</v>
      </c>
      <c r="AT21" s="159">
        <v>78000</v>
      </c>
      <c r="AU21" s="124" t="s">
        <v>51</v>
      </c>
      <c r="AV21" s="66" t="s">
        <v>51</v>
      </c>
      <c r="AW21" s="159" t="s">
        <v>51</v>
      </c>
      <c r="AX21" s="124" t="s">
        <v>51</v>
      </c>
      <c r="AY21" s="66" t="s">
        <v>51</v>
      </c>
      <c r="AZ21" s="159" t="s">
        <v>51</v>
      </c>
      <c r="BA21" s="124" t="s">
        <v>51</v>
      </c>
      <c r="BB21" s="40" t="s">
        <v>51</v>
      </c>
      <c r="BC21" s="177" t="s">
        <v>51</v>
      </c>
      <c r="BD21" s="134" t="s">
        <v>51</v>
      </c>
      <c r="BE21" s="40" t="s">
        <v>51</v>
      </c>
      <c r="BF21" s="177" t="s">
        <v>51</v>
      </c>
      <c r="BG21" s="134" t="s">
        <v>51</v>
      </c>
      <c r="BH21" s="40" t="s">
        <v>51</v>
      </c>
      <c r="BI21" s="177" t="s">
        <v>51</v>
      </c>
      <c r="BJ21" s="134" t="s">
        <v>51</v>
      </c>
      <c r="BK21" s="40" t="s">
        <v>51</v>
      </c>
      <c r="BL21" s="177" t="s">
        <v>51</v>
      </c>
      <c r="BM21" s="135" t="s">
        <v>51</v>
      </c>
      <c r="BN21" s="59" t="s">
        <v>51</v>
      </c>
      <c r="BO21" s="357" t="s">
        <v>255</v>
      </c>
      <c r="BP21" s="366" t="s">
        <v>51</v>
      </c>
      <c r="BQ21" s="59" t="s">
        <v>51</v>
      </c>
      <c r="BR21" s="139" t="s">
        <v>256</v>
      </c>
      <c r="BS21" s="120" t="s">
        <v>51</v>
      </c>
      <c r="BT21" s="15" t="s">
        <v>51</v>
      </c>
      <c r="BU21" s="139" t="s">
        <v>51</v>
      </c>
      <c r="BV21" s="136" t="s">
        <v>51</v>
      </c>
      <c r="BW21" s="137" t="s">
        <v>51</v>
      </c>
      <c r="BX21" s="361" t="s">
        <v>51</v>
      </c>
      <c r="BY21" s="364" t="s">
        <v>51</v>
      </c>
      <c r="BZ21" s="90" t="s">
        <v>51</v>
      </c>
      <c r="CA21" s="143" t="s">
        <v>257</v>
      </c>
      <c r="CB21" s="120" t="s">
        <v>152</v>
      </c>
      <c r="CC21" s="15" t="s">
        <v>166</v>
      </c>
      <c r="CD21" s="15" t="s">
        <v>154</v>
      </c>
      <c r="CE21" s="129" t="s">
        <v>155</v>
      </c>
    </row>
    <row r="22" spans="1:83 16384:16384" s="1" customFormat="1" ht="51" customHeight="1">
      <c r="A22" s="403" t="s">
        <v>258</v>
      </c>
      <c r="B22" s="404"/>
      <c r="C22" s="404"/>
      <c r="D22" s="309"/>
      <c r="E22" s="310"/>
      <c r="F22" s="336"/>
      <c r="G22" s="96"/>
      <c r="H22" s="97"/>
      <c r="I22" s="96"/>
      <c r="J22" s="141"/>
      <c r="K22" s="127"/>
      <c r="L22" s="96"/>
      <c r="M22" s="162"/>
      <c r="N22" s="127"/>
      <c r="O22" s="96"/>
      <c r="P22" s="162"/>
      <c r="Q22" s="127"/>
      <c r="R22" s="96"/>
      <c r="S22" s="162"/>
      <c r="T22" s="127"/>
      <c r="U22" s="96"/>
      <c r="V22" s="162"/>
      <c r="W22" s="127"/>
      <c r="X22" s="96"/>
      <c r="Y22" s="162"/>
      <c r="Z22" s="127"/>
      <c r="AA22" s="96"/>
      <c r="AB22" s="162"/>
      <c r="AC22" s="127"/>
      <c r="AD22" s="96"/>
      <c r="AE22" s="162"/>
      <c r="AF22" s="127"/>
      <c r="AG22" s="96"/>
      <c r="AH22" s="144"/>
      <c r="AI22" s="130"/>
      <c r="AJ22" s="42"/>
      <c r="AK22" s="144"/>
      <c r="AL22" s="130"/>
      <c r="AM22" s="42"/>
      <c r="AN22" s="144"/>
      <c r="AO22" s="130"/>
      <c r="AP22" s="42"/>
      <c r="AQ22" s="144"/>
      <c r="AR22" s="130"/>
      <c r="AS22" s="42"/>
      <c r="AT22" s="144"/>
      <c r="AU22" s="130"/>
      <c r="AV22" s="42"/>
      <c r="AW22" s="144"/>
      <c r="AX22" s="130"/>
      <c r="AY22" s="42"/>
      <c r="AZ22" s="144"/>
      <c r="BA22" s="130"/>
      <c r="BB22" s="42"/>
      <c r="BC22" s="144"/>
      <c r="BD22" s="130"/>
      <c r="BE22" s="42"/>
      <c r="BF22" s="144"/>
      <c r="BG22" s="130"/>
      <c r="BH22" s="42"/>
      <c r="BI22" s="144"/>
      <c r="BJ22" s="130"/>
      <c r="BK22" s="42"/>
      <c r="BL22" s="144"/>
      <c r="BM22" s="130"/>
      <c r="BN22" s="42"/>
      <c r="BO22" s="131"/>
      <c r="BP22" s="367"/>
      <c r="BQ22" s="42"/>
      <c r="BR22" s="144"/>
      <c r="BS22" s="130"/>
      <c r="BT22" s="42"/>
      <c r="BU22" s="144"/>
      <c r="BV22" s="394"/>
      <c r="BW22" s="213"/>
      <c r="BX22" s="395"/>
      <c r="BY22" s="130"/>
      <c r="BZ22" s="42"/>
      <c r="CA22" s="144"/>
      <c r="CB22" s="130"/>
      <c r="CC22" s="42"/>
      <c r="CD22" s="42"/>
      <c r="CE22" s="131"/>
    </row>
    <row r="23" spans="1:83 16384:16384" s="1" customFormat="1" ht="253.5" customHeight="1">
      <c r="A23" s="121" t="s">
        <v>40</v>
      </c>
      <c r="B23" s="7" t="s">
        <v>41</v>
      </c>
      <c r="C23" s="259" t="s">
        <v>259</v>
      </c>
      <c r="D23" s="311" t="s">
        <v>260</v>
      </c>
      <c r="E23" s="307" t="s">
        <v>261</v>
      </c>
      <c r="F23" s="261" t="s">
        <v>45</v>
      </c>
      <c r="G23" s="15" t="s">
        <v>262</v>
      </c>
      <c r="H23" s="15" t="s">
        <v>263</v>
      </c>
      <c r="I23" s="15" t="s">
        <v>129</v>
      </c>
      <c r="J23" s="142" t="s">
        <v>129</v>
      </c>
      <c r="K23" s="128" t="s">
        <v>129</v>
      </c>
      <c r="L23" s="51" t="s">
        <v>129</v>
      </c>
      <c r="M23" s="142" t="s">
        <v>129</v>
      </c>
      <c r="N23" s="128" t="s">
        <v>129</v>
      </c>
      <c r="O23" s="51" t="s">
        <v>129</v>
      </c>
      <c r="P23" s="142" t="s">
        <v>129</v>
      </c>
      <c r="Q23" s="128" t="s">
        <v>129</v>
      </c>
      <c r="R23" s="51" t="s">
        <v>129</v>
      </c>
      <c r="S23" s="142" t="s">
        <v>129</v>
      </c>
      <c r="T23" s="128" t="s">
        <v>129</v>
      </c>
      <c r="U23" s="51" t="s">
        <v>129</v>
      </c>
      <c r="V23" s="142" t="s">
        <v>129</v>
      </c>
      <c r="W23" s="134" t="s">
        <v>264</v>
      </c>
      <c r="X23" s="40" t="s">
        <v>265</v>
      </c>
      <c r="Y23" s="177" t="s">
        <v>266</v>
      </c>
      <c r="Z23" s="172" t="s">
        <v>267</v>
      </c>
      <c r="AA23" s="98" t="s">
        <v>268</v>
      </c>
      <c r="AB23" s="195" t="s">
        <v>269</v>
      </c>
      <c r="AC23" s="120" t="s">
        <v>129</v>
      </c>
      <c r="AD23" s="15" t="s">
        <v>129</v>
      </c>
      <c r="AE23" s="139" t="s">
        <v>129</v>
      </c>
      <c r="AF23" s="120" t="s">
        <v>270</v>
      </c>
      <c r="AG23" s="15" t="s">
        <v>271</v>
      </c>
      <c r="AH23" s="139" t="s">
        <v>272</v>
      </c>
      <c r="AI23" s="120" t="s">
        <v>56</v>
      </c>
      <c r="AJ23" s="15" t="s">
        <v>56</v>
      </c>
      <c r="AK23" s="139" t="s">
        <v>56</v>
      </c>
      <c r="AL23" s="120" t="s">
        <v>56</v>
      </c>
      <c r="AM23" s="15" t="s">
        <v>56</v>
      </c>
      <c r="AN23" s="139" t="s">
        <v>56</v>
      </c>
      <c r="AO23" s="120" t="s">
        <v>51</v>
      </c>
      <c r="AP23" s="15" t="s">
        <v>51</v>
      </c>
      <c r="AQ23" s="139" t="s">
        <v>51</v>
      </c>
      <c r="AR23" s="120" t="s">
        <v>51</v>
      </c>
      <c r="AS23" s="15" t="s">
        <v>51</v>
      </c>
      <c r="AT23" s="139" t="s">
        <v>51</v>
      </c>
      <c r="AU23" s="134" t="s">
        <v>264</v>
      </c>
      <c r="AV23" s="40" t="s">
        <v>265</v>
      </c>
      <c r="AW23" s="177" t="s">
        <v>266</v>
      </c>
      <c r="AX23" s="134">
        <v>636</v>
      </c>
      <c r="AY23" s="40">
        <v>636</v>
      </c>
      <c r="AZ23" s="177">
        <v>318</v>
      </c>
      <c r="BA23" s="134">
        <v>7074977</v>
      </c>
      <c r="BB23" s="40">
        <v>7398786</v>
      </c>
      <c r="BC23" s="177">
        <v>3782269</v>
      </c>
      <c r="BD23" s="134">
        <v>7074977</v>
      </c>
      <c r="BE23" s="40">
        <v>7398786</v>
      </c>
      <c r="BF23" s="177">
        <v>3782269</v>
      </c>
      <c r="BG23" s="251" t="s">
        <v>273</v>
      </c>
      <c r="BH23" s="11" t="s">
        <v>273</v>
      </c>
      <c r="BI23" s="259" t="s">
        <v>274</v>
      </c>
      <c r="BJ23" s="251" t="s">
        <v>273</v>
      </c>
      <c r="BK23" s="11" t="s">
        <v>273</v>
      </c>
      <c r="BL23" s="259" t="s">
        <v>274</v>
      </c>
      <c r="BM23" s="165" t="s">
        <v>62</v>
      </c>
      <c r="BN23" s="165" t="s">
        <v>62</v>
      </c>
      <c r="BO23" s="360" t="s">
        <v>62</v>
      </c>
      <c r="BP23" s="363" t="s">
        <v>275</v>
      </c>
      <c r="BQ23" s="15" t="s">
        <v>276</v>
      </c>
      <c r="BR23" s="139" t="s">
        <v>277</v>
      </c>
      <c r="BS23" s="120" t="s">
        <v>51</v>
      </c>
      <c r="BT23" s="15" t="s">
        <v>51</v>
      </c>
      <c r="BU23" s="139" t="s">
        <v>51</v>
      </c>
      <c r="BV23" s="120" t="s">
        <v>51</v>
      </c>
      <c r="BW23" s="15" t="s">
        <v>51</v>
      </c>
      <c r="BX23" s="139" t="s">
        <v>51</v>
      </c>
      <c r="BY23" s="173" t="s">
        <v>278</v>
      </c>
      <c r="BZ23" s="49" t="s">
        <v>278</v>
      </c>
      <c r="CA23" s="187" t="s">
        <v>278</v>
      </c>
      <c r="CB23" s="120" t="s">
        <v>279</v>
      </c>
      <c r="CC23" s="15" t="s">
        <v>51</v>
      </c>
      <c r="CD23" s="15" t="s">
        <v>51</v>
      </c>
      <c r="CE23" s="288" t="s">
        <v>280</v>
      </c>
    </row>
    <row r="24" spans="1:83 16384:16384" s="1" customFormat="1" ht="254.25" customHeight="1">
      <c r="A24" s="121" t="s">
        <v>40</v>
      </c>
      <c r="B24" s="7" t="s">
        <v>41</v>
      </c>
      <c r="C24" s="325" t="s">
        <v>281</v>
      </c>
      <c r="D24" s="306" t="s">
        <v>282</v>
      </c>
      <c r="E24" s="307" t="s">
        <v>283</v>
      </c>
      <c r="F24" s="261" t="s">
        <v>45</v>
      </c>
      <c r="G24" s="15" t="s">
        <v>284</v>
      </c>
      <c r="H24" s="15" t="s">
        <v>285</v>
      </c>
      <c r="I24" s="49" t="s">
        <v>129</v>
      </c>
      <c r="J24" s="143" t="s">
        <v>129</v>
      </c>
      <c r="K24" s="128" t="s">
        <v>129</v>
      </c>
      <c r="L24" s="51" t="s">
        <v>129</v>
      </c>
      <c r="M24" s="142" t="s">
        <v>129</v>
      </c>
      <c r="N24" s="128" t="s">
        <v>129</v>
      </c>
      <c r="O24" s="51" t="s">
        <v>129</v>
      </c>
      <c r="P24" s="142" t="s">
        <v>129</v>
      </c>
      <c r="Q24" s="128" t="s">
        <v>129</v>
      </c>
      <c r="R24" s="51" t="s">
        <v>129</v>
      </c>
      <c r="S24" s="142" t="s">
        <v>129</v>
      </c>
      <c r="T24" s="128" t="s">
        <v>129</v>
      </c>
      <c r="U24" s="51" t="s">
        <v>129</v>
      </c>
      <c r="V24" s="142" t="s">
        <v>129</v>
      </c>
      <c r="W24" s="134" t="s">
        <v>264</v>
      </c>
      <c r="X24" s="40" t="s">
        <v>265</v>
      </c>
      <c r="Y24" s="177" t="s">
        <v>266</v>
      </c>
      <c r="Z24" s="184">
        <v>5385949</v>
      </c>
      <c r="AA24" s="64">
        <v>5750206</v>
      </c>
      <c r="AB24" s="196">
        <v>5696349</v>
      </c>
      <c r="AC24" s="120" t="s">
        <v>51</v>
      </c>
      <c r="AD24" s="15" t="s">
        <v>51</v>
      </c>
      <c r="AE24" s="139" t="s">
        <v>51</v>
      </c>
      <c r="AF24" s="120" t="s">
        <v>286</v>
      </c>
      <c r="AG24" s="15" t="s">
        <v>287</v>
      </c>
      <c r="AH24" s="139" t="s">
        <v>288</v>
      </c>
      <c r="AI24" s="120" t="s">
        <v>56</v>
      </c>
      <c r="AJ24" s="15" t="s">
        <v>56</v>
      </c>
      <c r="AK24" s="139" t="s">
        <v>56</v>
      </c>
      <c r="AL24" s="120" t="s">
        <v>56</v>
      </c>
      <c r="AM24" s="15" t="s">
        <v>56</v>
      </c>
      <c r="AN24" s="139" t="s">
        <v>56</v>
      </c>
      <c r="AO24" s="120" t="s">
        <v>51</v>
      </c>
      <c r="AP24" s="15" t="s">
        <v>51</v>
      </c>
      <c r="AQ24" s="139" t="s">
        <v>51</v>
      </c>
      <c r="AR24" s="120" t="s">
        <v>51</v>
      </c>
      <c r="AS24" s="15" t="s">
        <v>51</v>
      </c>
      <c r="AT24" s="139" t="s">
        <v>51</v>
      </c>
      <c r="AU24" s="134" t="s">
        <v>264</v>
      </c>
      <c r="AV24" s="40" t="s">
        <v>265</v>
      </c>
      <c r="AW24" s="177" t="s">
        <v>266</v>
      </c>
      <c r="AX24" s="234">
        <v>396.23</v>
      </c>
      <c r="AY24" s="99">
        <v>380.58</v>
      </c>
      <c r="AZ24" s="240">
        <v>348.36</v>
      </c>
      <c r="BA24" s="134">
        <v>5385949</v>
      </c>
      <c r="BB24" s="40">
        <v>5750206</v>
      </c>
      <c r="BC24" s="177">
        <v>5696349</v>
      </c>
      <c r="BD24" s="134">
        <v>5385949</v>
      </c>
      <c r="BE24" s="40">
        <v>5750206</v>
      </c>
      <c r="BF24" s="177">
        <v>5696349</v>
      </c>
      <c r="BG24" s="251" t="s">
        <v>289</v>
      </c>
      <c r="BH24" s="11" t="s">
        <v>289</v>
      </c>
      <c r="BI24" s="259" t="s">
        <v>290</v>
      </c>
      <c r="BJ24" s="251" t="s">
        <v>289</v>
      </c>
      <c r="BK24" s="11" t="s">
        <v>289</v>
      </c>
      <c r="BL24" s="259" t="s">
        <v>290</v>
      </c>
      <c r="BM24" s="136" t="s">
        <v>291</v>
      </c>
      <c r="BN24" s="137" t="s">
        <v>291</v>
      </c>
      <c r="BO24" s="361" t="s">
        <v>291</v>
      </c>
      <c r="BP24" s="363" t="s">
        <v>292</v>
      </c>
      <c r="BQ24" s="15" t="s">
        <v>293</v>
      </c>
      <c r="BR24" s="139" t="s">
        <v>294</v>
      </c>
      <c r="BS24" s="120" t="s">
        <v>51</v>
      </c>
      <c r="BT24" s="15" t="s">
        <v>51</v>
      </c>
      <c r="BU24" s="139" t="s">
        <v>51</v>
      </c>
      <c r="BV24" s="120" t="s">
        <v>51</v>
      </c>
      <c r="BW24" s="15" t="s">
        <v>51</v>
      </c>
      <c r="BX24" s="139" t="s">
        <v>51</v>
      </c>
      <c r="BY24" s="173" t="s">
        <v>278</v>
      </c>
      <c r="BZ24" s="49" t="s">
        <v>278</v>
      </c>
      <c r="CA24" s="187" t="s">
        <v>278</v>
      </c>
      <c r="CB24" s="120" t="s">
        <v>279</v>
      </c>
      <c r="CC24" s="15" t="s">
        <v>51</v>
      </c>
      <c r="CD24" s="15" t="s">
        <v>51</v>
      </c>
      <c r="CE24" s="288" t="s">
        <v>280</v>
      </c>
    </row>
    <row r="25" spans="1:83 16384:16384" s="34" customFormat="1" ht="51.75" customHeight="1">
      <c r="A25" s="412" t="s">
        <v>295</v>
      </c>
      <c r="B25" s="413"/>
      <c r="C25" s="413"/>
      <c r="D25" s="312"/>
      <c r="E25" s="313"/>
      <c r="F25" s="337"/>
      <c r="G25" s="42"/>
      <c r="H25" s="42"/>
      <c r="I25" s="42"/>
      <c r="J25" s="144"/>
      <c r="K25" s="130"/>
      <c r="L25" s="42"/>
      <c r="M25" s="144"/>
      <c r="N25" s="130"/>
      <c r="O25" s="42"/>
      <c r="P25" s="144"/>
      <c r="Q25" s="130"/>
      <c r="R25" s="42"/>
      <c r="S25" s="144"/>
      <c r="T25" s="130"/>
      <c r="U25" s="42"/>
      <c r="V25" s="181"/>
      <c r="W25" s="130"/>
      <c r="X25" s="42"/>
      <c r="Y25" s="144"/>
      <c r="Z25" s="130"/>
      <c r="AA25" s="42"/>
      <c r="AB25" s="144"/>
      <c r="AC25" s="130"/>
      <c r="AD25" s="42"/>
      <c r="AE25" s="144"/>
      <c r="AF25" s="130"/>
      <c r="AG25" s="42"/>
      <c r="AH25" s="208"/>
      <c r="AI25" s="204"/>
      <c r="AJ25" s="100"/>
      <c r="AK25" s="144"/>
      <c r="AL25" s="130"/>
      <c r="AM25" s="42"/>
      <c r="AN25" s="144"/>
      <c r="AO25" s="130"/>
      <c r="AP25" s="42"/>
      <c r="AQ25" s="144"/>
      <c r="AR25" s="130"/>
      <c r="AS25" s="42"/>
      <c r="AT25" s="144"/>
      <c r="AU25" s="130"/>
      <c r="AV25" s="42"/>
      <c r="AW25" s="144"/>
      <c r="AX25" s="130"/>
      <c r="AY25" s="42"/>
      <c r="AZ25" s="144"/>
      <c r="BA25" s="238"/>
      <c r="BB25" s="101"/>
      <c r="BC25" s="181"/>
      <c r="BD25" s="238"/>
      <c r="BE25" s="101"/>
      <c r="BF25" s="181"/>
      <c r="BG25" s="238"/>
      <c r="BH25" s="101"/>
      <c r="BI25" s="181"/>
      <c r="BJ25" s="238"/>
      <c r="BK25" s="101"/>
      <c r="BL25" s="181"/>
      <c r="BM25" s="371"/>
      <c r="BN25" s="372"/>
      <c r="BO25" s="373"/>
      <c r="BP25" s="238"/>
      <c r="BQ25" s="101"/>
      <c r="BR25" s="181"/>
      <c r="BS25" s="238"/>
      <c r="BT25" s="101"/>
      <c r="BU25" s="181"/>
      <c r="BV25" s="238"/>
      <c r="BW25" s="101"/>
      <c r="BX25" s="181"/>
      <c r="BY25" s="238"/>
      <c r="BZ25" s="101"/>
      <c r="CA25" s="181"/>
      <c r="CB25" s="238"/>
      <c r="CC25" s="101"/>
      <c r="CD25" s="101"/>
      <c r="CE25" s="171"/>
    </row>
    <row r="26" spans="1:83 16384:16384" s="34" customFormat="1" ht="105.75" customHeight="1">
      <c r="A26" s="150" t="s">
        <v>40</v>
      </c>
      <c r="B26" s="33" t="s">
        <v>41</v>
      </c>
      <c r="C26" s="61" t="s">
        <v>296</v>
      </c>
      <c r="D26" s="314" t="s">
        <v>297</v>
      </c>
      <c r="E26" s="133" t="s">
        <v>56</v>
      </c>
      <c r="F26" s="338" t="s">
        <v>56</v>
      </c>
      <c r="G26" s="548" t="s">
        <v>56</v>
      </c>
      <c r="H26" s="102" t="s">
        <v>56</v>
      </c>
      <c r="I26" s="102" t="s">
        <v>56</v>
      </c>
      <c r="J26" s="145" t="s">
        <v>56</v>
      </c>
      <c r="K26" s="132" t="s">
        <v>56</v>
      </c>
      <c r="L26" s="102" t="s">
        <v>56</v>
      </c>
      <c r="M26" s="145" t="s">
        <v>56</v>
      </c>
      <c r="N26" s="132" t="s">
        <v>56</v>
      </c>
      <c r="O26" s="102" t="s">
        <v>56</v>
      </c>
      <c r="P26" s="145" t="s">
        <v>56</v>
      </c>
      <c r="Q26" s="132" t="s">
        <v>56</v>
      </c>
      <c r="R26" s="102" t="s">
        <v>56</v>
      </c>
      <c r="S26" s="145" t="s">
        <v>56</v>
      </c>
      <c r="T26" s="132" t="s">
        <v>56</v>
      </c>
      <c r="U26" s="102" t="s">
        <v>56</v>
      </c>
      <c r="V26" s="145" t="s">
        <v>56</v>
      </c>
      <c r="W26" s="132" t="s">
        <v>56</v>
      </c>
      <c r="X26" s="102" t="s">
        <v>56</v>
      </c>
      <c r="Y26" s="145" t="s">
        <v>56</v>
      </c>
      <c r="Z26" s="132" t="s">
        <v>56</v>
      </c>
      <c r="AA26" s="102" t="s">
        <v>56</v>
      </c>
      <c r="AB26" s="145" t="s">
        <v>56</v>
      </c>
      <c r="AC26" s="132" t="s">
        <v>56</v>
      </c>
      <c r="AD26" s="102" t="s">
        <v>56</v>
      </c>
      <c r="AE26" s="145" t="s">
        <v>56</v>
      </c>
      <c r="AF26" s="132" t="s">
        <v>56</v>
      </c>
      <c r="AG26" s="102" t="s">
        <v>56</v>
      </c>
      <c r="AH26" s="145" t="s">
        <v>56</v>
      </c>
      <c r="AI26" s="132" t="s">
        <v>56</v>
      </c>
      <c r="AJ26" s="102" t="s">
        <v>56</v>
      </c>
      <c r="AK26" s="145" t="s">
        <v>56</v>
      </c>
      <c r="AL26" s="132" t="s">
        <v>56</v>
      </c>
      <c r="AM26" s="102" t="s">
        <v>56</v>
      </c>
      <c r="AN26" s="145" t="s">
        <v>56</v>
      </c>
      <c r="AO26" s="132" t="s">
        <v>51</v>
      </c>
      <c r="AP26" s="102" t="s">
        <v>51</v>
      </c>
      <c r="AQ26" s="145" t="s">
        <v>51</v>
      </c>
      <c r="AR26" s="132" t="s">
        <v>51</v>
      </c>
      <c r="AS26" s="102" t="s">
        <v>51</v>
      </c>
      <c r="AT26" s="145" t="s">
        <v>51</v>
      </c>
      <c r="AU26" s="132" t="s">
        <v>56</v>
      </c>
      <c r="AV26" s="102" t="s">
        <v>56</v>
      </c>
      <c r="AW26" s="145" t="s">
        <v>56</v>
      </c>
      <c r="AX26" s="153" t="s">
        <v>56</v>
      </c>
      <c r="AY26" s="77" t="s">
        <v>56</v>
      </c>
      <c r="AZ26" s="161" t="s">
        <v>56</v>
      </c>
      <c r="BA26" s="153" t="s">
        <v>56</v>
      </c>
      <c r="BB26" s="77" t="s">
        <v>56</v>
      </c>
      <c r="BC26" s="161" t="s">
        <v>56</v>
      </c>
      <c r="BD26" s="132" t="s">
        <v>56</v>
      </c>
      <c r="BE26" s="102" t="s">
        <v>56</v>
      </c>
      <c r="BF26" s="145" t="s">
        <v>56</v>
      </c>
      <c r="BG26" s="132" t="s">
        <v>56</v>
      </c>
      <c r="BH26" s="102" t="s">
        <v>56</v>
      </c>
      <c r="BI26" s="145" t="s">
        <v>56</v>
      </c>
      <c r="BJ26" s="132" t="s">
        <v>56</v>
      </c>
      <c r="BK26" s="102" t="s">
        <v>56</v>
      </c>
      <c r="BL26" s="145" t="s">
        <v>56</v>
      </c>
      <c r="BM26" s="132" t="s">
        <v>56</v>
      </c>
      <c r="BN26" s="102" t="s">
        <v>56</v>
      </c>
      <c r="BO26" s="145" t="s">
        <v>56</v>
      </c>
      <c r="BP26" s="268">
        <v>15000</v>
      </c>
      <c r="BQ26" s="103">
        <v>20095</v>
      </c>
      <c r="BR26" s="278">
        <v>21500</v>
      </c>
      <c r="BS26" s="128" t="s">
        <v>56</v>
      </c>
      <c r="BT26" s="51" t="s">
        <v>56</v>
      </c>
      <c r="BU26" s="142" t="s">
        <v>56</v>
      </c>
      <c r="BV26" s="128" t="s">
        <v>56</v>
      </c>
      <c r="BW26" s="51" t="s">
        <v>56</v>
      </c>
      <c r="BX26" s="142" t="s">
        <v>56</v>
      </c>
      <c r="BY26" s="128" t="s">
        <v>56</v>
      </c>
      <c r="BZ26" s="51" t="s">
        <v>56</v>
      </c>
      <c r="CA26" s="142" t="s">
        <v>56</v>
      </c>
      <c r="CB26" s="128" t="s">
        <v>196</v>
      </c>
      <c r="CC26" s="51" t="s">
        <v>196</v>
      </c>
      <c r="CD26" s="51" t="s">
        <v>196</v>
      </c>
      <c r="CE26" s="288" t="s">
        <v>298</v>
      </c>
    </row>
    <row r="27" spans="1:83 16384:16384" s="34" customFormat="1" ht="45.75">
      <c r="A27" s="150" t="s">
        <v>40</v>
      </c>
      <c r="B27" s="33" t="s">
        <v>41</v>
      </c>
      <c r="C27" s="326" t="s">
        <v>299</v>
      </c>
      <c r="D27" s="315" t="s">
        <v>300</v>
      </c>
      <c r="E27" s="316" t="s">
        <v>301</v>
      </c>
      <c r="F27" s="339" t="s">
        <v>302</v>
      </c>
      <c r="G27" s="51" t="s">
        <v>56</v>
      </c>
      <c r="H27" s="51" t="s">
        <v>56</v>
      </c>
      <c r="I27" s="51" t="s">
        <v>56</v>
      </c>
      <c r="J27" s="142" t="s">
        <v>56</v>
      </c>
      <c r="K27" s="128" t="s">
        <v>56</v>
      </c>
      <c r="L27" s="51" t="s">
        <v>56</v>
      </c>
      <c r="M27" s="142" t="s">
        <v>56</v>
      </c>
      <c r="N27" s="128" t="s">
        <v>56</v>
      </c>
      <c r="O27" s="51" t="s">
        <v>56</v>
      </c>
      <c r="P27" s="142" t="s">
        <v>56</v>
      </c>
      <c r="Q27" s="128" t="s">
        <v>56</v>
      </c>
      <c r="R27" s="51" t="s">
        <v>56</v>
      </c>
      <c r="S27" s="142" t="s">
        <v>56</v>
      </c>
      <c r="T27" s="128" t="s">
        <v>56</v>
      </c>
      <c r="U27" s="51" t="s">
        <v>56</v>
      </c>
      <c r="V27" s="142" t="s">
        <v>56</v>
      </c>
      <c r="W27" s="128" t="s">
        <v>56</v>
      </c>
      <c r="X27" s="51" t="s">
        <v>56</v>
      </c>
      <c r="Y27" s="142" t="s">
        <v>56</v>
      </c>
      <c r="Z27" s="128" t="s">
        <v>56</v>
      </c>
      <c r="AA27" s="51" t="s">
        <v>56</v>
      </c>
      <c r="AB27" s="142" t="s">
        <v>56</v>
      </c>
      <c r="AC27" s="128" t="s">
        <v>56</v>
      </c>
      <c r="AD27" s="51" t="s">
        <v>56</v>
      </c>
      <c r="AE27" s="142" t="s">
        <v>56</v>
      </c>
      <c r="AF27" s="128" t="s">
        <v>56</v>
      </c>
      <c r="AG27" s="51" t="s">
        <v>56</v>
      </c>
      <c r="AH27" s="142" t="s">
        <v>56</v>
      </c>
      <c r="AI27" s="128" t="s">
        <v>56</v>
      </c>
      <c r="AJ27" s="51" t="s">
        <v>56</v>
      </c>
      <c r="AK27" s="142" t="s">
        <v>56</v>
      </c>
      <c r="AL27" s="128" t="s">
        <v>56</v>
      </c>
      <c r="AM27" s="51" t="s">
        <v>56</v>
      </c>
      <c r="AN27" s="142" t="s">
        <v>56</v>
      </c>
      <c r="AO27" s="132" t="s">
        <v>51</v>
      </c>
      <c r="AP27" s="102" t="s">
        <v>51</v>
      </c>
      <c r="AQ27" s="145" t="s">
        <v>51</v>
      </c>
      <c r="AR27" s="132" t="s">
        <v>51</v>
      </c>
      <c r="AS27" s="102" t="s">
        <v>51</v>
      </c>
      <c r="AT27" s="145" t="s">
        <v>51</v>
      </c>
      <c r="AU27" s="128" t="s">
        <v>56</v>
      </c>
      <c r="AV27" s="51" t="s">
        <v>56</v>
      </c>
      <c r="AW27" s="142" t="s">
        <v>56</v>
      </c>
      <c r="AX27" s="128" t="s">
        <v>56</v>
      </c>
      <c r="AY27" s="51" t="s">
        <v>56</v>
      </c>
      <c r="AZ27" s="142" t="s">
        <v>56</v>
      </c>
      <c r="BA27" s="128" t="s">
        <v>56</v>
      </c>
      <c r="BB27" s="51" t="s">
        <v>56</v>
      </c>
      <c r="BC27" s="142" t="s">
        <v>56</v>
      </c>
      <c r="BD27" s="128" t="s">
        <v>56</v>
      </c>
      <c r="BE27" s="51" t="s">
        <v>56</v>
      </c>
      <c r="BF27" s="142" t="s">
        <v>56</v>
      </c>
      <c r="BG27" s="128" t="s">
        <v>56</v>
      </c>
      <c r="BH27" s="51" t="s">
        <v>56</v>
      </c>
      <c r="BI27" s="142" t="s">
        <v>56</v>
      </c>
      <c r="BJ27" s="128" t="s">
        <v>56</v>
      </c>
      <c r="BK27" s="51" t="s">
        <v>56</v>
      </c>
      <c r="BL27" s="142" t="s">
        <v>56</v>
      </c>
      <c r="BM27" s="128" t="s">
        <v>56</v>
      </c>
      <c r="BN27" s="51" t="s">
        <v>56</v>
      </c>
      <c r="BO27" s="142" t="s">
        <v>56</v>
      </c>
      <c r="BP27" s="269" t="s">
        <v>303</v>
      </c>
      <c r="BQ27" s="88" t="s">
        <v>304</v>
      </c>
      <c r="BR27" s="276" t="s">
        <v>305</v>
      </c>
      <c r="BS27" s="128" t="s">
        <v>56</v>
      </c>
      <c r="BT27" s="51" t="s">
        <v>56</v>
      </c>
      <c r="BU27" s="142" t="s">
        <v>56</v>
      </c>
      <c r="BV27" s="128" t="s">
        <v>56</v>
      </c>
      <c r="BW27" s="51" t="s">
        <v>56</v>
      </c>
      <c r="BX27" s="142" t="s">
        <v>56</v>
      </c>
      <c r="BY27" s="128" t="s">
        <v>56</v>
      </c>
      <c r="BZ27" s="51" t="s">
        <v>56</v>
      </c>
      <c r="CA27" s="142" t="s">
        <v>56</v>
      </c>
      <c r="CB27" s="128" t="s">
        <v>196</v>
      </c>
      <c r="CC27" s="51" t="s">
        <v>196</v>
      </c>
      <c r="CD27" s="51" t="s">
        <v>196</v>
      </c>
      <c r="CE27" s="129"/>
    </row>
    <row r="28" spans="1:83 16384:16384" s="1" customFormat="1" ht="244.5" customHeight="1">
      <c r="A28" s="121" t="s">
        <v>40</v>
      </c>
      <c r="B28" s="7" t="s">
        <v>41</v>
      </c>
      <c r="C28" s="322" t="s">
        <v>306</v>
      </c>
      <c r="D28" s="306" t="s">
        <v>307</v>
      </c>
      <c r="E28" s="307" t="s">
        <v>308</v>
      </c>
      <c r="F28" s="261" t="s">
        <v>45</v>
      </c>
      <c r="G28" s="15" t="s">
        <v>309</v>
      </c>
      <c r="H28" s="51" t="s">
        <v>51</v>
      </c>
      <c r="I28" s="15" t="s">
        <v>129</v>
      </c>
      <c r="J28" s="139" t="s">
        <v>51</v>
      </c>
      <c r="K28" s="134">
        <v>0</v>
      </c>
      <c r="L28" s="59">
        <v>0</v>
      </c>
      <c r="M28" s="163">
        <v>0</v>
      </c>
      <c r="N28" s="135">
        <v>0</v>
      </c>
      <c r="O28" s="59">
        <v>0</v>
      </c>
      <c r="P28" s="163">
        <v>0</v>
      </c>
      <c r="Q28" s="134">
        <v>162674</v>
      </c>
      <c r="R28" s="40">
        <v>125887</v>
      </c>
      <c r="S28" s="177">
        <v>107929</v>
      </c>
      <c r="T28" s="172">
        <v>76558</v>
      </c>
      <c r="U28" s="98">
        <v>60919</v>
      </c>
      <c r="V28" s="182">
        <v>59594</v>
      </c>
      <c r="W28" s="120" t="s">
        <v>51</v>
      </c>
      <c r="X28" s="51" t="s">
        <v>51</v>
      </c>
      <c r="Y28" s="142" t="s">
        <v>51</v>
      </c>
      <c r="Z28" s="134">
        <v>154433</v>
      </c>
      <c r="AA28" s="40">
        <v>172078</v>
      </c>
      <c r="AB28" s="177">
        <v>204945</v>
      </c>
      <c r="AC28" s="120" t="s">
        <v>51</v>
      </c>
      <c r="AD28" s="15" t="s">
        <v>51</v>
      </c>
      <c r="AE28" s="139" t="s">
        <v>51</v>
      </c>
      <c r="AF28" s="120" t="s">
        <v>310</v>
      </c>
      <c r="AG28" s="15" t="s">
        <v>311</v>
      </c>
      <c r="AH28" s="139" t="s">
        <v>312</v>
      </c>
      <c r="AI28" s="128" t="s">
        <v>56</v>
      </c>
      <c r="AJ28" s="51" t="s">
        <v>56</v>
      </c>
      <c r="AK28" s="142" t="s">
        <v>56</v>
      </c>
      <c r="AL28" s="128" t="s">
        <v>56</v>
      </c>
      <c r="AM28" s="51" t="s">
        <v>56</v>
      </c>
      <c r="AN28" s="142" t="s">
        <v>56</v>
      </c>
      <c r="AO28" s="120" t="s">
        <v>313</v>
      </c>
      <c r="AP28" s="20" t="s">
        <v>313</v>
      </c>
      <c r="AQ28" s="227" t="s">
        <v>313</v>
      </c>
      <c r="AR28" s="224">
        <v>18009</v>
      </c>
      <c r="AS28" s="32">
        <v>23759</v>
      </c>
      <c r="AT28" s="232">
        <v>16629</v>
      </c>
      <c r="AU28" s="134">
        <v>239232</v>
      </c>
      <c r="AV28" s="40">
        <v>186807</v>
      </c>
      <c r="AW28" s="177">
        <v>167522</v>
      </c>
      <c r="AX28" s="234">
        <v>224.47</v>
      </c>
      <c r="AY28" s="99">
        <v>241.68</v>
      </c>
      <c r="AZ28" s="240">
        <v>237.76</v>
      </c>
      <c r="BA28" s="134">
        <v>154433</v>
      </c>
      <c r="BB28" s="40">
        <v>172078</v>
      </c>
      <c r="BC28" s="177">
        <v>204945</v>
      </c>
      <c r="BD28" s="134" t="s">
        <v>314</v>
      </c>
      <c r="BE28" s="40" t="s">
        <v>315</v>
      </c>
      <c r="BF28" s="177" t="s">
        <v>316</v>
      </c>
      <c r="BG28" s="252" t="s">
        <v>317</v>
      </c>
      <c r="BH28" s="104" t="s">
        <v>317</v>
      </c>
      <c r="BI28" s="260" t="s">
        <v>317</v>
      </c>
      <c r="BJ28" s="252" t="s">
        <v>317</v>
      </c>
      <c r="BK28" s="104" t="s">
        <v>317</v>
      </c>
      <c r="BL28" s="259" t="s">
        <v>318</v>
      </c>
      <c r="BM28" s="165" t="s">
        <v>62</v>
      </c>
      <c r="BN28" s="165" t="s">
        <v>62</v>
      </c>
      <c r="BO28" s="165" t="s">
        <v>62</v>
      </c>
      <c r="BP28" s="120">
        <v>688</v>
      </c>
      <c r="BQ28" s="15">
        <v>712</v>
      </c>
      <c r="BR28" s="139">
        <v>862</v>
      </c>
      <c r="BS28" s="120" t="s">
        <v>51</v>
      </c>
      <c r="BT28" s="15" t="s">
        <v>51</v>
      </c>
      <c r="BU28" s="139" t="s">
        <v>51</v>
      </c>
      <c r="BV28" s="120" t="s">
        <v>51</v>
      </c>
      <c r="BW28" s="15" t="s">
        <v>51</v>
      </c>
      <c r="BX28" s="139" t="s">
        <v>51</v>
      </c>
      <c r="BY28" s="120" t="s">
        <v>122</v>
      </c>
      <c r="BZ28" s="15" t="s">
        <v>122</v>
      </c>
      <c r="CA28" s="142" t="s">
        <v>122</v>
      </c>
      <c r="CB28" s="128" t="s">
        <v>196</v>
      </c>
      <c r="CC28" s="51" t="s">
        <v>196</v>
      </c>
      <c r="CD28" s="51" t="s">
        <v>196</v>
      </c>
      <c r="CE28" s="288" t="s">
        <v>30</v>
      </c>
    </row>
    <row r="29" spans="1:83 16384:16384" s="1" customFormat="1" ht="45">
      <c r="A29" s="121" t="s">
        <v>40</v>
      </c>
      <c r="B29" s="7" t="s">
        <v>41</v>
      </c>
      <c r="C29" s="327" t="s">
        <v>319</v>
      </c>
      <c r="D29" s="317" t="s">
        <v>320</v>
      </c>
      <c r="E29" s="318" t="s">
        <v>321</v>
      </c>
      <c r="F29" s="261" t="s">
        <v>51</v>
      </c>
      <c r="G29" s="15" t="s">
        <v>309</v>
      </c>
      <c r="H29" s="15" t="s">
        <v>51</v>
      </c>
      <c r="I29" s="15" t="s">
        <v>129</v>
      </c>
      <c r="J29" s="139" t="s">
        <v>51</v>
      </c>
      <c r="K29" s="134" t="s">
        <v>129</v>
      </c>
      <c r="L29" s="59" t="s">
        <v>129</v>
      </c>
      <c r="M29" s="163" t="s">
        <v>129</v>
      </c>
      <c r="N29" s="135" t="s">
        <v>129</v>
      </c>
      <c r="O29" s="59" t="s">
        <v>129</v>
      </c>
      <c r="P29" s="163" t="s">
        <v>129</v>
      </c>
      <c r="Q29" s="135" t="s">
        <v>129</v>
      </c>
      <c r="R29" s="59" t="s">
        <v>129</v>
      </c>
      <c r="S29" s="163" t="s">
        <v>129</v>
      </c>
      <c r="T29" s="173" t="s">
        <v>322</v>
      </c>
      <c r="U29" s="49" t="s">
        <v>322</v>
      </c>
      <c r="V29" s="143" t="s">
        <v>322</v>
      </c>
      <c r="W29" s="120" t="s">
        <v>51</v>
      </c>
      <c r="X29" s="51" t="s">
        <v>51</v>
      </c>
      <c r="Y29" s="187" t="s">
        <v>51</v>
      </c>
      <c r="Z29" s="185" t="s">
        <v>51</v>
      </c>
      <c r="AA29" s="90" t="s">
        <v>51</v>
      </c>
      <c r="AB29" s="187" t="s">
        <v>51</v>
      </c>
      <c r="AC29" s="120" t="s">
        <v>51</v>
      </c>
      <c r="AD29" s="15" t="s">
        <v>51</v>
      </c>
      <c r="AE29" s="139" t="s">
        <v>51</v>
      </c>
      <c r="AF29" s="120" t="s">
        <v>51</v>
      </c>
      <c r="AG29" s="15" t="s">
        <v>51</v>
      </c>
      <c r="AH29" s="139" t="s">
        <v>51</v>
      </c>
      <c r="AI29" s="128" t="s">
        <v>56</v>
      </c>
      <c r="AJ29" s="51" t="s">
        <v>56</v>
      </c>
      <c r="AK29" s="142" t="s">
        <v>56</v>
      </c>
      <c r="AL29" s="128" t="s">
        <v>56</v>
      </c>
      <c r="AM29" s="51" t="s">
        <v>56</v>
      </c>
      <c r="AN29" s="142" t="s">
        <v>56</v>
      </c>
      <c r="AO29" s="128" t="s">
        <v>51</v>
      </c>
      <c r="AP29" s="51" t="s">
        <v>51</v>
      </c>
      <c r="AQ29" s="142" t="s">
        <v>51</v>
      </c>
      <c r="AR29" s="128" t="s">
        <v>51</v>
      </c>
      <c r="AS29" s="51" t="s">
        <v>51</v>
      </c>
      <c r="AT29" s="142" t="s">
        <v>51</v>
      </c>
      <c r="AU29" s="120" t="s">
        <v>51</v>
      </c>
      <c r="AV29" s="15" t="s">
        <v>51</v>
      </c>
      <c r="AW29" s="139" t="s">
        <v>51</v>
      </c>
      <c r="AX29" s="120" t="s">
        <v>51</v>
      </c>
      <c r="AY29" s="15" t="s">
        <v>51</v>
      </c>
      <c r="AZ29" s="139" t="s">
        <v>51</v>
      </c>
      <c r="BA29" s="120" t="s">
        <v>51</v>
      </c>
      <c r="BB29" s="15" t="s">
        <v>51</v>
      </c>
      <c r="BC29" s="139" t="s">
        <v>51</v>
      </c>
      <c r="BD29" s="120" t="s">
        <v>51</v>
      </c>
      <c r="BE29" s="15" t="s">
        <v>51</v>
      </c>
      <c r="BF29" s="139" t="s">
        <v>51</v>
      </c>
      <c r="BG29" s="120" t="s">
        <v>323</v>
      </c>
      <c r="BH29" s="51" t="s">
        <v>323</v>
      </c>
      <c r="BI29" s="142" t="s">
        <v>323</v>
      </c>
      <c r="BJ29" s="120" t="s">
        <v>51</v>
      </c>
      <c r="BK29" s="15" t="s">
        <v>51</v>
      </c>
      <c r="BL29" s="139" t="s">
        <v>51</v>
      </c>
      <c r="BM29" s="128" t="s">
        <v>51</v>
      </c>
      <c r="BN29" s="51" t="s">
        <v>51</v>
      </c>
      <c r="BO29" s="142" t="s">
        <v>51</v>
      </c>
      <c r="BP29" s="173" t="s">
        <v>122</v>
      </c>
      <c r="BQ29" s="49" t="s">
        <v>122</v>
      </c>
      <c r="BR29" s="143" t="s">
        <v>122</v>
      </c>
      <c r="BS29" s="120" t="s">
        <v>51</v>
      </c>
      <c r="BT29" s="15" t="s">
        <v>51</v>
      </c>
      <c r="BU29" s="139" t="s">
        <v>51</v>
      </c>
      <c r="BV29" s="120" t="s">
        <v>51</v>
      </c>
      <c r="BW29" s="15" t="s">
        <v>51</v>
      </c>
      <c r="BX29" s="139" t="s">
        <v>51</v>
      </c>
      <c r="BY29" s="120" t="s">
        <v>122</v>
      </c>
      <c r="BZ29" s="15" t="s">
        <v>122</v>
      </c>
      <c r="CA29" s="142" t="s">
        <v>122</v>
      </c>
      <c r="CB29" s="128" t="s">
        <v>196</v>
      </c>
      <c r="CC29" s="51" t="s">
        <v>196</v>
      </c>
      <c r="CD29" s="51" t="s">
        <v>196</v>
      </c>
      <c r="CE29" s="289" t="s">
        <v>319</v>
      </c>
    </row>
    <row r="30" spans="1:83 16384:16384" s="1" customFormat="1" ht="141.75" customHeight="1">
      <c r="A30" s="121" t="s">
        <v>40</v>
      </c>
      <c r="B30" s="7" t="s">
        <v>41</v>
      </c>
      <c r="C30" s="328" t="s">
        <v>324</v>
      </c>
      <c r="D30" s="319" t="s">
        <v>325</v>
      </c>
      <c r="E30" s="307" t="s">
        <v>326</v>
      </c>
      <c r="F30" s="261" t="s">
        <v>118</v>
      </c>
      <c r="G30" s="15" t="s">
        <v>309</v>
      </c>
      <c r="H30" s="15" t="s">
        <v>51</v>
      </c>
      <c r="I30" s="15" t="s">
        <v>129</v>
      </c>
      <c r="J30" s="139" t="s">
        <v>51</v>
      </c>
      <c r="K30" s="135" t="s">
        <v>129</v>
      </c>
      <c r="L30" s="59" t="s">
        <v>129</v>
      </c>
      <c r="M30" s="163" t="s">
        <v>129</v>
      </c>
      <c r="N30" s="135" t="s">
        <v>129</v>
      </c>
      <c r="O30" s="59" t="s">
        <v>129</v>
      </c>
      <c r="P30" s="163" t="s">
        <v>129</v>
      </c>
      <c r="Q30" s="135" t="s">
        <v>129</v>
      </c>
      <c r="R30" s="59" t="s">
        <v>129</v>
      </c>
      <c r="S30" s="163" t="s">
        <v>129</v>
      </c>
      <c r="T30" s="135" t="s">
        <v>129</v>
      </c>
      <c r="U30" s="59" t="s">
        <v>129</v>
      </c>
      <c r="V30" s="163" t="s">
        <v>129</v>
      </c>
      <c r="W30" s="120" t="s">
        <v>51</v>
      </c>
      <c r="X30" s="51" t="s">
        <v>51</v>
      </c>
      <c r="Y30" s="142" t="s">
        <v>51</v>
      </c>
      <c r="Z30" s="128" t="s">
        <v>51</v>
      </c>
      <c r="AA30" s="51" t="s">
        <v>51</v>
      </c>
      <c r="AB30" s="142" t="s">
        <v>51</v>
      </c>
      <c r="AC30" s="128" t="s">
        <v>51</v>
      </c>
      <c r="AD30" s="51" t="s">
        <v>51</v>
      </c>
      <c r="AE30" s="142" t="s">
        <v>51</v>
      </c>
      <c r="AF30" s="128" t="s">
        <v>51</v>
      </c>
      <c r="AG30" s="51" t="s">
        <v>51</v>
      </c>
      <c r="AH30" s="142" t="s">
        <v>51</v>
      </c>
      <c r="AI30" s="128" t="s">
        <v>56</v>
      </c>
      <c r="AJ30" s="51" t="s">
        <v>56</v>
      </c>
      <c r="AK30" s="142" t="s">
        <v>56</v>
      </c>
      <c r="AL30" s="128" t="s">
        <v>56</v>
      </c>
      <c r="AM30" s="51" t="s">
        <v>56</v>
      </c>
      <c r="AN30" s="142" t="s">
        <v>56</v>
      </c>
      <c r="AO30" s="128" t="s">
        <v>51</v>
      </c>
      <c r="AP30" s="51" t="s">
        <v>51</v>
      </c>
      <c r="AQ30" s="142" t="s">
        <v>51</v>
      </c>
      <c r="AR30" s="128" t="s">
        <v>51</v>
      </c>
      <c r="AS30" s="51" t="s">
        <v>51</v>
      </c>
      <c r="AT30" s="142" t="s">
        <v>51</v>
      </c>
      <c r="AU30" s="120" t="s">
        <v>51</v>
      </c>
      <c r="AV30" s="51" t="s">
        <v>51</v>
      </c>
      <c r="AW30" s="142" t="s">
        <v>51</v>
      </c>
      <c r="AX30" s="128" t="s">
        <v>51</v>
      </c>
      <c r="AY30" s="51" t="s">
        <v>51</v>
      </c>
      <c r="AZ30" s="142" t="s">
        <v>51</v>
      </c>
      <c r="BA30" s="120" t="s">
        <v>51</v>
      </c>
      <c r="BB30" s="51" t="s">
        <v>51</v>
      </c>
      <c r="BC30" s="142" t="s">
        <v>51</v>
      </c>
      <c r="BD30" s="128" t="s">
        <v>51</v>
      </c>
      <c r="BE30" s="51" t="s">
        <v>51</v>
      </c>
      <c r="BF30" s="142" t="s">
        <v>51</v>
      </c>
      <c r="BG30" s="120" t="s">
        <v>51</v>
      </c>
      <c r="BH30" s="51" t="s">
        <v>51</v>
      </c>
      <c r="BI30" s="142" t="s">
        <v>51</v>
      </c>
      <c r="BJ30" s="128" t="s">
        <v>51</v>
      </c>
      <c r="BK30" s="51" t="s">
        <v>51</v>
      </c>
      <c r="BL30" s="142" t="s">
        <v>51</v>
      </c>
      <c r="BM30" s="120" t="s">
        <v>51</v>
      </c>
      <c r="BN30" s="51" t="s">
        <v>51</v>
      </c>
      <c r="BO30" s="142" t="s">
        <v>51</v>
      </c>
      <c r="BP30" s="173" t="s">
        <v>122</v>
      </c>
      <c r="BQ30" s="49" t="s">
        <v>122</v>
      </c>
      <c r="BR30" s="143" t="s">
        <v>327</v>
      </c>
      <c r="BS30" s="120" t="s">
        <v>51</v>
      </c>
      <c r="BT30" s="15" t="s">
        <v>51</v>
      </c>
      <c r="BU30" s="139" t="s">
        <v>51</v>
      </c>
      <c r="BV30" s="120" t="s">
        <v>51</v>
      </c>
      <c r="BW30" s="15" t="s">
        <v>51</v>
      </c>
      <c r="BX30" s="139" t="s">
        <v>51</v>
      </c>
      <c r="BY30" s="120" t="s">
        <v>122</v>
      </c>
      <c r="BZ30" s="15" t="s">
        <v>122</v>
      </c>
      <c r="CA30" s="142" t="s">
        <v>122</v>
      </c>
      <c r="CB30" s="128" t="s">
        <v>196</v>
      </c>
      <c r="CC30" s="51" t="s">
        <v>196</v>
      </c>
      <c r="CD30" s="51" t="s">
        <v>196</v>
      </c>
      <c r="CE30" s="288" t="s">
        <v>328</v>
      </c>
    </row>
    <row r="31" spans="1:83 16384:16384" s="1" customFormat="1" ht="30">
      <c r="A31" s="121" t="s">
        <v>40</v>
      </c>
      <c r="B31" s="7" t="s">
        <v>41</v>
      </c>
      <c r="C31" s="329" t="s">
        <v>329</v>
      </c>
      <c r="D31" s="311" t="s">
        <v>330</v>
      </c>
      <c r="E31" s="307" t="s">
        <v>331</v>
      </c>
      <c r="F31" s="261" t="s">
        <v>332</v>
      </c>
      <c r="G31" s="15" t="s">
        <v>309</v>
      </c>
      <c r="H31" s="15" t="s">
        <v>51</v>
      </c>
      <c r="I31" s="15" t="s">
        <v>129</v>
      </c>
      <c r="J31" s="139" t="s">
        <v>51</v>
      </c>
      <c r="K31" s="135" t="s">
        <v>129</v>
      </c>
      <c r="L31" s="59" t="s">
        <v>129</v>
      </c>
      <c r="M31" s="163" t="s">
        <v>129</v>
      </c>
      <c r="N31" s="135" t="s">
        <v>129</v>
      </c>
      <c r="O31" s="59" t="s">
        <v>129</v>
      </c>
      <c r="P31" s="163" t="s">
        <v>129</v>
      </c>
      <c r="Q31" s="135" t="s">
        <v>129</v>
      </c>
      <c r="R31" s="59" t="s">
        <v>129</v>
      </c>
      <c r="S31" s="163" t="s">
        <v>129</v>
      </c>
      <c r="T31" s="135" t="s">
        <v>129</v>
      </c>
      <c r="U31" s="59" t="s">
        <v>129</v>
      </c>
      <c r="V31" s="163" t="s">
        <v>129</v>
      </c>
      <c r="W31" s="120" t="s">
        <v>51</v>
      </c>
      <c r="X31" s="51" t="s">
        <v>51</v>
      </c>
      <c r="Y31" s="142" t="s">
        <v>51</v>
      </c>
      <c r="Z31" s="128" t="s">
        <v>51</v>
      </c>
      <c r="AA31" s="51" t="s">
        <v>51</v>
      </c>
      <c r="AB31" s="142" t="s">
        <v>51</v>
      </c>
      <c r="AC31" s="128" t="s">
        <v>51</v>
      </c>
      <c r="AD31" s="51" t="s">
        <v>51</v>
      </c>
      <c r="AE31" s="142" t="s">
        <v>51</v>
      </c>
      <c r="AF31" s="128" t="s">
        <v>51</v>
      </c>
      <c r="AG31" s="51" t="s">
        <v>51</v>
      </c>
      <c r="AH31" s="142" t="s">
        <v>51</v>
      </c>
      <c r="AI31" s="128" t="s">
        <v>56</v>
      </c>
      <c r="AJ31" s="51" t="s">
        <v>56</v>
      </c>
      <c r="AK31" s="142" t="s">
        <v>56</v>
      </c>
      <c r="AL31" s="128" t="s">
        <v>56</v>
      </c>
      <c r="AM31" s="51" t="s">
        <v>56</v>
      </c>
      <c r="AN31" s="142" t="s">
        <v>56</v>
      </c>
      <c r="AO31" s="128" t="s">
        <v>51</v>
      </c>
      <c r="AP31" s="51" t="s">
        <v>51</v>
      </c>
      <c r="AQ31" s="142" t="s">
        <v>51</v>
      </c>
      <c r="AR31" s="128" t="s">
        <v>51</v>
      </c>
      <c r="AS31" s="51" t="s">
        <v>51</v>
      </c>
      <c r="AT31" s="142" t="s">
        <v>51</v>
      </c>
      <c r="AU31" s="120" t="s">
        <v>51</v>
      </c>
      <c r="AV31" s="51" t="s">
        <v>51</v>
      </c>
      <c r="AW31" s="142" t="s">
        <v>51</v>
      </c>
      <c r="AX31" s="128" t="s">
        <v>51</v>
      </c>
      <c r="AY31" s="51" t="s">
        <v>51</v>
      </c>
      <c r="AZ31" s="142" t="s">
        <v>51</v>
      </c>
      <c r="BA31" s="120" t="s">
        <v>51</v>
      </c>
      <c r="BB31" s="51" t="s">
        <v>51</v>
      </c>
      <c r="BC31" s="142" t="s">
        <v>51</v>
      </c>
      <c r="BD31" s="128" t="s">
        <v>51</v>
      </c>
      <c r="BE31" s="51" t="s">
        <v>51</v>
      </c>
      <c r="BF31" s="142" t="s">
        <v>51</v>
      </c>
      <c r="BG31" s="120" t="s">
        <v>51</v>
      </c>
      <c r="BH31" s="51" t="s">
        <v>51</v>
      </c>
      <c r="BI31" s="142" t="s">
        <v>51</v>
      </c>
      <c r="BJ31" s="128" t="s">
        <v>51</v>
      </c>
      <c r="BK31" s="51" t="s">
        <v>51</v>
      </c>
      <c r="BL31" s="142" t="s">
        <v>51</v>
      </c>
      <c r="BM31" s="120" t="s">
        <v>51</v>
      </c>
      <c r="BN31" s="51" t="s">
        <v>51</v>
      </c>
      <c r="BO31" s="142" t="s">
        <v>51</v>
      </c>
      <c r="BP31" s="173" t="s">
        <v>333</v>
      </c>
      <c r="BQ31" s="49" t="s">
        <v>334</v>
      </c>
      <c r="BR31" s="143" t="s">
        <v>335</v>
      </c>
      <c r="BS31" s="120" t="s">
        <v>51</v>
      </c>
      <c r="BT31" s="15" t="s">
        <v>51</v>
      </c>
      <c r="BU31" s="139" t="s">
        <v>51</v>
      </c>
      <c r="BV31" s="120" t="s">
        <v>51</v>
      </c>
      <c r="BW31" s="15" t="s">
        <v>51</v>
      </c>
      <c r="BX31" s="139" t="s">
        <v>51</v>
      </c>
      <c r="BY31" s="120" t="s">
        <v>122</v>
      </c>
      <c r="BZ31" s="15" t="s">
        <v>122</v>
      </c>
      <c r="CA31" s="142" t="s">
        <v>122</v>
      </c>
      <c r="CB31" s="128" t="s">
        <v>196</v>
      </c>
      <c r="CC31" s="51" t="s">
        <v>196</v>
      </c>
      <c r="CD31" s="51" t="s">
        <v>196</v>
      </c>
      <c r="CE31" s="288" t="s">
        <v>336</v>
      </c>
    </row>
    <row r="32" spans="1:83 16384:16384" s="1" customFormat="1" ht="66.75" customHeight="1">
      <c r="A32" s="121" t="s">
        <v>40</v>
      </c>
      <c r="B32" s="7" t="s">
        <v>41</v>
      </c>
      <c r="C32" s="322" t="s">
        <v>337</v>
      </c>
      <c r="D32" s="306" t="s">
        <v>338</v>
      </c>
      <c r="E32" s="307" t="s">
        <v>339</v>
      </c>
      <c r="F32" s="261" t="s">
        <v>332</v>
      </c>
      <c r="G32" s="15" t="s">
        <v>309</v>
      </c>
      <c r="H32" s="15" t="s">
        <v>51</v>
      </c>
      <c r="I32" s="15"/>
      <c r="J32" s="139" t="s">
        <v>51</v>
      </c>
      <c r="K32" s="135" t="s">
        <v>129</v>
      </c>
      <c r="L32" s="59" t="s">
        <v>129</v>
      </c>
      <c r="M32" s="163" t="s">
        <v>129</v>
      </c>
      <c r="N32" s="135" t="s">
        <v>129</v>
      </c>
      <c r="O32" s="59" t="s">
        <v>129</v>
      </c>
      <c r="P32" s="163" t="s">
        <v>129</v>
      </c>
      <c r="Q32" s="135" t="s">
        <v>129</v>
      </c>
      <c r="R32" s="59" t="s">
        <v>129</v>
      </c>
      <c r="S32" s="163" t="s">
        <v>129</v>
      </c>
      <c r="T32" s="120" t="s">
        <v>51</v>
      </c>
      <c r="U32" s="15" t="s">
        <v>51</v>
      </c>
      <c r="V32" s="139" t="s">
        <v>51</v>
      </c>
      <c r="W32" s="120" t="s">
        <v>51</v>
      </c>
      <c r="X32" s="15" t="s">
        <v>51</v>
      </c>
      <c r="Y32" s="139" t="s">
        <v>51</v>
      </c>
      <c r="Z32" s="120" t="s">
        <v>51</v>
      </c>
      <c r="AA32" s="15" t="s">
        <v>51</v>
      </c>
      <c r="AB32" s="139" t="s">
        <v>51</v>
      </c>
      <c r="AC32" s="120" t="s">
        <v>51</v>
      </c>
      <c r="AD32" s="15" t="s">
        <v>51</v>
      </c>
      <c r="AE32" s="139" t="s">
        <v>51</v>
      </c>
      <c r="AF32" s="120" t="s">
        <v>51</v>
      </c>
      <c r="AG32" s="15" t="s">
        <v>51</v>
      </c>
      <c r="AH32" s="139" t="s">
        <v>51</v>
      </c>
      <c r="AI32" s="128" t="s">
        <v>56</v>
      </c>
      <c r="AJ32" s="51" t="s">
        <v>56</v>
      </c>
      <c r="AK32" s="142" t="s">
        <v>56</v>
      </c>
      <c r="AL32" s="128" t="s">
        <v>56</v>
      </c>
      <c r="AM32" s="51" t="s">
        <v>56</v>
      </c>
      <c r="AN32" s="142" t="s">
        <v>56</v>
      </c>
      <c r="AO32" s="128" t="s">
        <v>51</v>
      </c>
      <c r="AP32" s="51" t="s">
        <v>51</v>
      </c>
      <c r="AQ32" s="142" t="s">
        <v>51</v>
      </c>
      <c r="AR32" s="128" t="s">
        <v>51</v>
      </c>
      <c r="AS32" s="51" t="s">
        <v>51</v>
      </c>
      <c r="AT32" s="142" t="s">
        <v>51</v>
      </c>
      <c r="AU32" s="120" t="s">
        <v>51</v>
      </c>
      <c r="AV32" s="15" t="s">
        <v>51</v>
      </c>
      <c r="AW32" s="139" t="s">
        <v>51</v>
      </c>
      <c r="AX32" s="120" t="s">
        <v>51</v>
      </c>
      <c r="AY32" s="15" t="s">
        <v>51</v>
      </c>
      <c r="AZ32" s="139" t="s">
        <v>51</v>
      </c>
      <c r="BA32" s="120" t="s">
        <v>51</v>
      </c>
      <c r="BB32" s="15" t="s">
        <v>51</v>
      </c>
      <c r="BC32" s="139" t="s">
        <v>51</v>
      </c>
      <c r="BD32" s="120" t="s">
        <v>51</v>
      </c>
      <c r="BE32" s="15" t="s">
        <v>51</v>
      </c>
      <c r="BF32" s="139" t="s">
        <v>51</v>
      </c>
      <c r="BG32" s="120" t="s">
        <v>51</v>
      </c>
      <c r="BH32" s="15" t="s">
        <v>51</v>
      </c>
      <c r="BI32" s="139" t="s">
        <v>51</v>
      </c>
      <c r="BJ32" s="120" t="s">
        <v>51</v>
      </c>
      <c r="BK32" s="15" t="s">
        <v>51</v>
      </c>
      <c r="BL32" s="139" t="s">
        <v>51</v>
      </c>
      <c r="BM32" s="120" t="s">
        <v>51</v>
      </c>
      <c r="BN32" s="15" t="s">
        <v>51</v>
      </c>
      <c r="BO32" s="139" t="s">
        <v>51</v>
      </c>
      <c r="BP32" s="264">
        <v>123621</v>
      </c>
      <c r="BQ32" s="81">
        <v>121262</v>
      </c>
      <c r="BR32" s="275">
        <v>125761</v>
      </c>
      <c r="BS32" s="120" t="s">
        <v>51</v>
      </c>
      <c r="BT32" s="15" t="s">
        <v>51</v>
      </c>
      <c r="BU32" s="139" t="s">
        <v>51</v>
      </c>
      <c r="BV32" s="120" t="s">
        <v>51</v>
      </c>
      <c r="BW32" s="15" t="s">
        <v>51</v>
      </c>
      <c r="BX32" s="139" t="s">
        <v>51</v>
      </c>
      <c r="BY32" s="128" t="s">
        <v>122</v>
      </c>
      <c r="BZ32" s="51" t="s">
        <v>122</v>
      </c>
      <c r="CA32" s="142" t="s">
        <v>122</v>
      </c>
      <c r="CB32" s="128" t="s">
        <v>196</v>
      </c>
      <c r="CC32" s="51" t="s">
        <v>196</v>
      </c>
      <c r="CD32" s="51" t="s">
        <v>196</v>
      </c>
      <c r="CE32" s="288" t="s">
        <v>340</v>
      </c>
      <c r="XFD32" s="8"/>
    </row>
    <row r="33" spans="1:83 16384:16384" s="1" customFormat="1" ht="138.75" customHeight="1">
      <c r="A33" s="296" t="s">
        <v>40</v>
      </c>
      <c r="B33" s="297" t="s">
        <v>41</v>
      </c>
      <c r="C33" s="330" t="s">
        <v>341</v>
      </c>
      <c r="D33" s="320" t="s">
        <v>342</v>
      </c>
      <c r="E33" s="321" t="s">
        <v>343</v>
      </c>
      <c r="F33" s="261" t="s">
        <v>332</v>
      </c>
      <c r="G33" s="15" t="s">
        <v>309</v>
      </c>
      <c r="H33" s="15" t="s">
        <v>51</v>
      </c>
      <c r="I33" s="15"/>
      <c r="J33" s="139" t="s">
        <v>51</v>
      </c>
      <c r="K33" s="136" t="s">
        <v>51</v>
      </c>
      <c r="L33" s="137" t="s">
        <v>51</v>
      </c>
      <c r="M33" s="164" t="s">
        <v>51</v>
      </c>
      <c r="N33" s="136" t="s">
        <v>51</v>
      </c>
      <c r="O33" s="137" t="s">
        <v>51</v>
      </c>
      <c r="P33" s="164" t="s">
        <v>51</v>
      </c>
      <c r="Q33" s="136" t="s">
        <v>51</v>
      </c>
      <c r="R33" s="137" t="s">
        <v>51</v>
      </c>
      <c r="S33" s="164" t="s">
        <v>51</v>
      </c>
      <c r="T33" s="136" t="s">
        <v>51</v>
      </c>
      <c r="U33" s="137" t="s">
        <v>51</v>
      </c>
      <c r="V33" s="164" t="s">
        <v>51</v>
      </c>
      <c r="W33" s="136" t="s">
        <v>51</v>
      </c>
      <c r="X33" s="137" t="s">
        <v>51</v>
      </c>
      <c r="Y33" s="164" t="s">
        <v>51</v>
      </c>
      <c r="Z33" s="136" t="s">
        <v>51</v>
      </c>
      <c r="AA33" s="137" t="s">
        <v>51</v>
      </c>
      <c r="AB33" s="164" t="s">
        <v>51</v>
      </c>
      <c r="AC33" s="136" t="s">
        <v>51</v>
      </c>
      <c r="AD33" s="137" t="s">
        <v>51</v>
      </c>
      <c r="AE33" s="164" t="s">
        <v>51</v>
      </c>
      <c r="AF33" s="136" t="s">
        <v>51</v>
      </c>
      <c r="AG33" s="137" t="s">
        <v>51</v>
      </c>
      <c r="AH33" s="164" t="s">
        <v>51</v>
      </c>
      <c r="AI33" s="205" t="s">
        <v>56</v>
      </c>
      <c r="AJ33" s="206" t="s">
        <v>56</v>
      </c>
      <c r="AK33" s="212" t="s">
        <v>56</v>
      </c>
      <c r="AL33" s="205" t="s">
        <v>56</v>
      </c>
      <c r="AM33" s="206" t="s">
        <v>56</v>
      </c>
      <c r="AN33" s="212" t="s">
        <v>56</v>
      </c>
      <c r="AO33" s="205" t="s">
        <v>51</v>
      </c>
      <c r="AP33" s="206" t="s">
        <v>51</v>
      </c>
      <c r="AQ33" s="212" t="s">
        <v>51</v>
      </c>
      <c r="AR33" s="205" t="s">
        <v>51</v>
      </c>
      <c r="AS33" s="206" t="s">
        <v>51</v>
      </c>
      <c r="AT33" s="212" t="s">
        <v>51</v>
      </c>
      <c r="AU33" s="136" t="s">
        <v>51</v>
      </c>
      <c r="AV33" s="137" t="s">
        <v>51</v>
      </c>
      <c r="AW33" s="164" t="s">
        <v>51</v>
      </c>
      <c r="AX33" s="136" t="s">
        <v>51</v>
      </c>
      <c r="AY33" s="137" t="s">
        <v>51</v>
      </c>
      <c r="AZ33" s="164" t="s">
        <v>51</v>
      </c>
      <c r="BA33" s="136" t="s">
        <v>51</v>
      </c>
      <c r="BB33" s="137" t="s">
        <v>51</v>
      </c>
      <c r="BC33" s="164" t="s">
        <v>51</v>
      </c>
      <c r="BD33" s="136" t="s">
        <v>51</v>
      </c>
      <c r="BE33" s="137" t="s">
        <v>51</v>
      </c>
      <c r="BF33" s="164" t="s">
        <v>51</v>
      </c>
      <c r="BG33" s="136" t="s">
        <v>51</v>
      </c>
      <c r="BH33" s="137" t="s">
        <v>51</v>
      </c>
      <c r="BI33" s="164" t="s">
        <v>51</v>
      </c>
      <c r="BJ33" s="136" t="s">
        <v>51</v>
      </c>
      <c r="BK33" s="137" t="s">
        <v>51</v>
      </c>
      <c r="BL33" s="164" t="s">
        <v>51</v>
      </c>
      <c r="BM33" s="205" t="s">
        <v>51</v>
      </c>
      <c r="BN33" s="137" t="s">
        <v>51</v>
      </c>
      <c r="BO33" s="164" t="s">
        <v>51</v>
      </c>
      <c r="BP33" s="270" t="s">
        <v>122</v>
      </c>
      <c r="BQ33" s="271" t="s">
        <v>122</v>
      </c>
      <c r="BR33" s="279" t="s">
        <v>344</v>
      </c>
      <c r="BS33" s="136" t="s">
        <v>51</v>
      </c>
      <c r="BT33" s="137" t="s">
        <v>51</v>
      </c>
      <c r="BU33" s="164" t="s">
        <v>51</v>
      </c>
      <c r="BV33" s="136" t="s">
        <v>51</v>
      </c>
      <c r="BW33" s="137" t="s">
        <v>51</v>
      </c>
      <c r="BX33" s="164" t="s">
        <v>51</v>
      </c>
      <c r="BY33" s="205" t="s">
        <v>122</v>
      </c>
      <c r="BZ33" s="206" t="s">
        <v>122</v>
      </c>
      <c r="CA33" s="212" t="s">
        <v>122</v>
      </c>
      <c r="CB33" s="205" t="s">
        <v>196</v>
      </c>
      <c r="CC33" s="206" t="s">
        <v>196</v>
      </c>
      <c r="CD33" s="206" t="s">
        <v>196</v>
      </c>
      <c r="CE33" s="290" t="s">
        <v>328</v>
      </c>
      <c r="XFD33" s="21"/>
    </row>
    <row r="34" spans="1:83 16384:16384" s="1" customFormat="1" ht="47.25" customHeight="1">
      <c r="A34" s="409" t="s">
        <v>345</v>
      </c>
      <c r="B34" s="410"/>
      <c r="C34" s="411"/>
      <c r="D34" s="340"/>
      <c r="E34" s="209"/>
      <c r="F34" s="95"/>
      <c r="G34" s="96"/>
      <c r="H34" s="96"/>
      <c r="I34" s="96"/>
      <c r="J34" s="96"/>
      <c r="K34" s="148"/>
      <c r="L34" s="148"/>
      <c r="M34" s="148"/>
      <c r="N34" s="148"/>
      <c r="O34" s="148"/>
      <c r="P34" s="148"/>
      <c r="Q34" s="148"/>
      <c r="R34" s="148"/>
      <c r="S34" s="148"/>
      <c r="T34" s="148"/>
      <c r="U34" s="148"/>
      <c r="V34" s="178"/>
      <c r="W34" s="148"/>
      <c r="X34" s="148"/>
      <c r="Y34" s="148"/>
      <c r="Z34" s="148"/>
      <c r="AA34" s="148"/>
      <c r="AB34" s="148"/>
      <c r="AC34" s="148"/>
      <c r="AD34" s="148"/>
      <c r="AE34" s="148"/>
      <c r="AF34" s="148"/>
      <c r="AG34" s="148"/>
      <c r="AH34" s="202"/>
      <c r="AI34" s="209"/>
      <c r="AJ34" s="209"/>
      <c r="AK34" s="148"/>
      <c r="AL34" s="148"/>
      <c r="AM34" s="148"/>
      <c r="AN34" s="213"/>
      <c r="AO34" s="213"/>
      <c r="AP34" s="213"/>
      <c r="AQ34" s="213"/>
      <c r="AR34" s="213"/>
      <c r="AS34" s="213"/>
      <c r="AT34" s="213"/>
      <c r="AU34" s="148"/>
      <c r="AV34" s="148"/>
      <c r="AW34" s="148"/>
      <c r="AX34" s="148"/>
      <c r="AY34" s="148"/>
      <c r="AZ34" s="148"/>
      <c r="BA34" s="178"/>
      <c r="BB34" s="178"/>
      <c r="BC34" s="178"/>
      <c r="BD34" s="178"/>
      <c r="BE34" s="178"/>
      <c r="BF34" s="178"/>
      <c r="BG34" s="178"/>
      <c r="BH34" s="178"/>
      <c r="BI34" s="178"/>
      <c r="BJ34" s="178"/>
      <c r="BK34" s="178"/>
      <c r="BL34" s="178"/>
      <c r="BM34" s="178"/>
      <c r="BN34" s="178"/>
      <c r="BO34" s="178"/>
      <c r="BP34" s="178"/>
      <c r="BQ34" s="178"/>
      <c r="BR34" s="178"/>
      <c r="BS34" s="178"/>
      <c r="BT34" s="178"/>
      <c r="BU34" s="178"/>
      <c r="BV34" s="178"/>
      <c r="BW34" s="178"/>
      <c r="BX34" s="178"/>
      <c r="BY34" s="178"/>
      <c r="BZ34" s="178"/>
      <c r="CA34" s="178"/>
      <c r="CB34" s="178"/>
      <c r="CC34" s="178"/>
      <c r="CD34" s="178"/>
      <c r="CE34" s="178"/>
    </row>
    <row r="35" spans="1:83 16384:16384" s="27" customFormat="1" ht="47.25" customHeight="1">
      <c r="A35" s="56" t="s">
        <v>42</v>
      </c>
      <c r="B35" s="414" t="s">
        <v>346</v>
      </c>
      <c r="C35" s="415"/>
      <c r="D35" s="415"/>
      <c r="E35" s="28"/>
      <c r="F35" s="105"/>
      <c r="G35" s="55"/>
      <c r="H35" s="55"/>
      <c r="I35" s="55"/>
      <c r="J35" s="55"/>
      <c r="K35" s="55"/>
      <c r="L35" s="55"/>
      <c r="M35" s="55"/>
      <c r="N35" s="55"/>
      <c r="O35" s="55"/>
      <c r="P35" s="55"/>
      <c r="Q35" s="55"/>
      <c r="R35" s="55"/>
      <c r="S35" s="55"/>
      <c r="T35" s="55"/>
      <c r="U35" s="55"/>
      <c r="V35" s="106"/>
      <c r="W35" s="55"/>
      <c r="X35" s="55"/>
      <c r="Y35" s="55"/>
      <c r="Z35" s="55"/>
      <c r="AA35" s="55"/>
      <c r="AB35" s="55"/>
      <c r="AC35" s="55"/>
      <c r="AD35" s="55"/>
      <c r="AE35" s="55"/>
      <c r="AF35" s="55"/>
      <c r="AG35" s="55"/>
      <c r="AH35" s="107"/>
      <c r="AI35" s="28"/>
      <c r="AJ35" s="28"/>
      <c r="AK35" s="55"/>
      <c r="AL35" s="55"/>
      <c r="AM35" s="55"/>
      <c r="AN35" s="54"/>
      <c r="AO35" s="54"/>
      <c r="AP35" s="54"/>
      <c r="AQ35" s="54"/>
      <c r="AR35" s="54"/>
      <c r="AS35" s="54"/>
      <c r="AT35" s="54"/>
      <c r="AU35" s="55"/>
      <c r="AV35" s="55"/>
      <c r="AW35" s="55"/>
      <c r="AX35" s="55"/>
      <c r="AY35" s="55"/>
      <c r="AZ35" s="55"/>
      <c r="BA35" s="106"/>
      <c r="BB35" s="106"/>
      <c r="BC35" s="106"/>
      <c r="BD35" s="106"/>
      <c r="BE35" s="106"/>
      <c r="BF35" s="106"/>
      <c r="BG35" s="106"/>
      <c r="BH35" s="106"/>
      <c r="BI35" s="106"/>
      <c r="BJ35" s="106"/>
      <c r="BK35" s="106"/>
      <c r="BL35" s="106"/>
      <c r="BM35" s="106"/>
      <c r="BN35" s="106"/>
      <c r="BO35" s="106"/>
      <c r="BP35" s="106"/>
      <c r="BQ35" s="106"/>
      <c r="BR35" s="106"/>
      <c r="BS35" s="106"/>
      <c r="BT35" s="106"/>
      <c r="BU35" s="106"/>
      <c r="BV35" s="106"/>
      <c r="BW35" s="106"/>
      <c r="BX35" s="106"/>
      <c r="BY35" s="106"/>
      <c r="BZ35" s="106"/>
      <c r="CA35" s="106"/>
      <c r="CB35" s="106"/>
      <c r="CC35" s="106"/>
      <c r="CD35" s="106"/>
      <c r="CE35" s="106"/>
    </row>
    <row r="36" spans="1:83 16384:16384" s="27" customFormat="1" ht="47.25" customHeight="1">
      <c r="A36" s="56" t="s">
        <v>347</v>
      </c>
      <c r="B36" s="414" t="s">
        <v>348</v>
      </c>
      <c r="C36" s="415"/>
      <c r="D36" s="415"/>
      <c r="E36" s="28"/>
      <c r="F36" s="105"/>
      <c r="G36" s="55"/>
      <c r="H36" s="55"/>
      <c r="I36" s="55"/>
      <c r="J36" s="55"/>
      <c r="K36" s="55"/>
      <c r="L36" s="55"/>
      <c r="M36" s="55"/>
      <c r="N36" s="55"/>
      <c r="O36" s="55"/>
      <c r="P36" s="55"/>
      <c r="Q36" s="55"/>
      <c r="R36" s="55"/>
      <c r="S36" s="55"/>
      <c r="T36" s="55"/>
      <c r="U36" s="55"/>
      <c r="V36" s="106"/>
      <c r="W36" s="55"/>
      <c r="X36" s="55"/>
      <c r="Y36" s="55"/>
      <c r="Z36" s="55"/>
      <c r="AA36" s="55"/>
      <c r="AB36" s="55"/>
      <c r="AC36" s="55"/>
      <c r="AD36" s="55"/>
      <c r="AE36" s="55"/>
      <c r="AF36" s="55"/>
      <c r="AG36" s="55"/>
      <c r="AH36" s="107"/>
      <c r="AI36" s="28"/>
      <c r="AJ36" s="28"/>
      <c r="AK36" s="55"/>
      <c r="AL36" s="55"/>
      <c r="AM36" s="55"/>
      <c r="AN36" s="54"/>
      <c r="AO36" s="54"/>
      <c r="AP36" s="54"/>
      <c r="AQ36" s="54"/>
      <c r="AR36" s="54"/>
      <c r="AS36" s="54"/>
      <c r="AT36" s="54"/>
      <c r="AU36" s="55"/>
      <c r="AV36" s="55"/>
      <c r="AW36" s="55"/>
      <c r="AX36" s="55"/>
      <c r="AY36" s="55"/>
      <c r="AZ36" s="55"/>
      <c r="BA36" s="106"/>
      <c r="BB36" s="106"/>
      <c r="BC36" s="106"/>
      <c r="BD36" s="106"/>
      <c r="BE36" s="106"/>
      <c r="BF36" s="106"/>
      <c r="BG36" s="106"/>
      <c r="BH36" s="106"/>
      <c r="BI36" s="106"/>
      <c r="BJ36" s="106"/>
      <c r="BK36" s="106"/>
      <c r="BL36" s="106"/>
      <c r="BM36" s="106"/>
      <c r="BN36" s="106"/>
      <c r="BO36" s="106"/>
      <c r="BP36" s="106"/>
      <c r="BQ36" s="106"/>
      <c r="BR36" s="106"/>
      <c r="BS36" s="106"/>
      <c r="BT36" s="106"/>
      <c r="BU36" s="106"/>
      <c r="BV36" s="106"/>
      <c r="BW36" s="106"/>
      <c r="BX36" s="106"/>
      <c r="BY36" s="106"/>
      <c r="BZ36" s="106"/>
      <c r="CA36" s="106"/>
      <c r="CB36" s="106"/>
      <c r="CC36" s="106"/>
      <c r="CD36" s="106"/>
      <c r="CE36" s="106"/>
    </row>
    <row r="37" spans="1:83 16384:16384" s="27" customFormat="1" ht="62.25" customHeight="1">
      <c r="A37" s="28" t="s">
        <v>306</v>
      </c>
      <c r="B37" s="416" t="s">
        <v>349</v>
      </c>
      <c r="C37" s="417"/>
      <c r="D37" s="417"/>
      <c r="E37" s="28"/>
      <c r="F37" s="105"/>
      <c r="G37" s="55"/>
      <c r="H37" s="55"/>
      <c r="I37" s="55"/>
      <c r="J37" s="55"/>
      <c r="K37" s="55"/>
      <c r="L37" s="55"/>
      <c r="M37" s="55"/>
      <c r="N37" s="55"/>
      <c r="O37" s="55"/>
      <c r="P37" s="55"/>
      <c r="Q37" s="55"/>
      <c r="R37" s="55"/>
      <c r="S37" s="55"/>
      <c r="T37" s="55"/>
      <c r="U37" s="55"/>
      <c r="V37" s="106"/>
      <c r="W37" s="55"/>
      <c r="X37" s="55"/>
      <c r="Y37" s="55"/>
      <c r="Z37" s="55"/>
      <c r="AA37" s="55"/>
      <c r="AB37" s="55"/>
      <c r="AC37" s="55"/>
      <c r="AD37" s="55"/>
      <c r="AE37" s="55"/>
      <c r="AF37" s="55"/>
      <c r="AG37" s="55"/>
      <c r="AH37" s="107"/>
      <c r="AI37" s="28"/>
      <c r="AJ37" s="28"/>
      <c r="AK37" s="55"/>
      <c r="AL37" s="55"/>
      <c r="AM37" s="55"/>
      <c r="AN37" s="54"/>
      <c r="AO37" s="54"/>
      <c r="AP37" s="54"/>
      <c r="AQ37" s="54"/>
      <c r="AR37" s="54"/>
      <c r="AS37" s="54"/>
      <c r="AT37" s="54"/>
      <c r="AU37" s="55"/>
      <c r="AV37" s="55"/>
      <c r="AW37" s="55"/>
      <c r="AX37" s="55"/>
      <c r="AY37" s="55"/>
      <c r="AZ37" s="55"/>
      <c r="BA37" s="106"/>
      <c r="BB37" s="106"/>
      <c r="BC37" s="106"/>
      <c r="BD37" s="106"/>
      <c r="BE37" s="106"/>
      <c r="BF37" s="106"/>
      <c r="BG37" s="106"/>
      <c r="BH37" s="106"/>
      <c r="BI37" s="106"/>
      <c r="BJ37" s="106"/>
      <c r="BK37" s="106"/>
      <c r="BL37" s="106"/>
      <c r="BM37" s="106"/>
      <c r="BN37" s="106"/>
      <c r="BO37" s="106"/>
      <c r="BP37" s="106"/>
      <c r="BQ37" s="106"/>
      <c r="BR37" s="106"/>
      <c r="BS37" s="106"/>
      <c r="BT37" s="106"/>
      <c r="BU37" s="106"/>
      <c r="BV37" s="106"/>
      <c r="BW37" s="106"/>
      <c r="BX37" s="106"/>
      <c r="BY37" s="106"/>
      <c r="BZ37" s="106"/>
      <c r="CA37" s="106"/>
      <c r="CB37" s="106"/>
      <c r="CC37" s="106"/>
      <c r="CD37" s="106"/>
      <c r="CE37" s="106"/>
    </row>
    <row r="38" spans="1:83 16384:16384" s="1" customFormat="1" ht="78.75" customHeight="1">
      <c r="A38" s="387" t="s">
        <v>298</v>
      </c>
      <c r="B38" s="405" t="s">
        <v>350</v>
      </c>
      <c r="C38" s="405"/>
      <c r="D38" s="406"/>
      <c r="E38" s="387"/>
      <c r="F38" s="74"/>
      <c r="G38" s="15"/>
      <c r="H38" s="15"/>
      <c r="I38" s="15"/>
      <c r="J38" s="15"/>
      <c r="K38" s="15"/>
      <c r="L38" s="15"/>
      <c r="M38" s="15"/>
      <c r="N38" s="15"/>
      <c r="O38" s="15"/>
      <c r="P38" s="15"/>
      <c r="Q38" s="15"/>
      <c r="R38" s="15"/>
      <c r="S38" s="15"/>
      <c r="T38" s="15"/>
      <c r="U38" s="15"/>
      <c r="V38" s="108"/>
      <c r="W38" s="15"/>
      <c r="X38" s="15"/>
      <c r="Y38" s="15"/>
      <c r="Z38" s="15"/>
      <c r="AA38" s="15"/>
      <c r="AB38" s="15"/>
      <c r="AC38" s="15"/>
      <c r="AD38" s="15"/>
      <c r="AE38" s="15"/>
      <c r="AF38" s="15"/>
      <c r="AG38" s="15"/>
      <c r="AH38" s="15"/>
      <c r="AI38" s="15"/>
      <c r="AJ38" s="15"/>
      <c r="AK38" s="15"/>
      <c r="AL38" s="15"/>
      <c r="AM38" s="15"/>
      <c r="AN38" s="51"/>
      <c r="AO38" s="51"/>
      <c r="AP38" s="51"/>
      <c r="AQ38" s="51"/>
      <c r="AR38" s="51"/>
      <c r="AS38" s="51"/>
      <c r="AT38" s="51"/>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row>
    <row r="39" spans="1:83 16384:16384" s="1" customFormat="1" ht="90" customHeight="1">
      <c r="A39" s="387" t="s">
        <v>351</v>
      </c>
      <c r="B39" s="407" t="s">
        <v>352</v>
      </c>
      <c r="C39" s="407"/>
      <c r="D39" s="408"/>
      <c r="E39" s="387"/>
      <c r="F39" s="74"/>
      <c r="G39" s="15"/>
      <c r="H39" s="15"/>
      <c r="I39" s="15"/>
      <c r="J39" s="15"/>
      <c r="K39" s="15"/>
      <c r="L39" s="15"/>
      <c r="M39" s="15"/>
      <c r="N39" s="15"/>
      <c r="O39" s="15"/>
      <c r="P39" s="15"/>
      <c r="Q39" s="15"/>
      <c r="R39" s="15"/>
      <c r="S39" s="15"/>
      <c r="T39" s="15"/>
      <c r="U39" s="15"/>
      <c r="V39" s="108"/>
      <c r="W39" s="15"/>
      <c r="X39" s="15"/>
      <c r="Y39" s="15"/>
      <c r="Z39" s="15"/>
      <c r="AA39" s="15"/>
      <c r="AB39" s="15"/>
      <c r="AC39" s="15"/>
      <c r="AD39" s="15"/>
      <c r="AE39" s="15"/>
      <c r="AF39" s="15"/>
      <c r="AG39" s="15"/>
      <c r="AH39" s="15"/>
      <c r="AI39" s="15"/>
      <c r="AJ39" s="15"/>
      <c r="AK39" s="15"/>
      <c r="AL39" s="15"/>
      <c r="AM39" s="15"/>
      <c r="AN39" s="51"/>
      <c r="AO39" s="51"/>
      <c r="AP39" s="51"/>
      <c r="AQ39" s="51"/>
      <c r="AR39" s="51"/>
      <c r="AS39" s="51"/>
      <c r="AT39" s="51"/>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row>
    <row r="40" spans="1:83 16384:16384" s="1" customFormat="1" ht="57" customHeight="1">
      <c r="A40" s="60" t="s">
        <v>353</v>
      </c>
      <c r="B40" s="418" t="s">
        <v>354</v>
      </c>
      <c r="C40" s="419"/>
      <c r="D40" s="419"/>
      <c r="E40" s="387"/>
      <c r="F40" s="74"/>
      <c r="G40" s="15"/>
      <c r="H40" s="15"/>
      <c r="I40" s="15"/>
      <c r="J40" s="15"/>
      <c r="K40" s="15"/>
      <c r="L40" s="15"/>
      <c r="M40" s="15"/>
      <c r="N40" s="15"/>
      <c r="O40" s="15"/>
      <c r="P40" s="15"/>
      <c r="Q40" s="15"/>
      <c r="R40" s="15"/>
      <c r="S40" s="15"/>
      <c r="T40" s="15"/>
      <c r="U40" s="15"/>
      <c r="V40" s="108"/>
      <c r="W40" s="15"/>
      <c r="X40" s="15"/>
      <c r="Y40" s="15"/>
      <c r="Z40" s="15"/>
      <c r="AA40" s="15"/>
      <c r="AB40" s="15"/>
      <c r="AC40" s="15"/>
      <c r="AD40" s="15"/>
      <c r="AE40" s="15"/>
      <c r="AF40" s="15"/>
      <c r="AG40" s="15"/>
      <c r="AH40" s="15"/>
      <c r="AI40" s="15"/>
      <c r="AJ40" s="15"/>
      <c r="AK40" s="15"/>
      <c r="AL40" s="15"/>
      <c r="AM40" s="15"/>
      <c r="AN40" s="51"/>
      <c r="AO40" s="51"/>
      <c r="AP40" s="51"/>
      <c r="AQ40" s="51"/>
      <c r="AR40" s="51"/>
      <c r="AS40" s="51"/>
      <c r="AT40" s="51"/>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row>
    <row r="41" spans="1:83 16384:16384" s="1" customFormat="1" ht="49.5" customHeight="1">
      <c r="A41" s="61" t="s">
        <v>306</v>
      </c>
      <c r="B41" s="418" t="s">
        <v>354</v>
      </c>
      <c r="C41" s="419"/>
      <c r="D41" s="419"/>
      <c r="E41" s="387"/>
      <c r="F41" s="74"/>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51"/>
      <c r="AO41" s="51"/>
      <c r="AP41" s="51"/>
      <c r="AQ41" s="51"/>
      <c r="AR41" s="51"/>
      <c r="AS41" s="51"/>
      <c r="AT41" s="51"/>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row>
    <row r="42" spans="1:83 16384:16384" s="1" customFormat="1" ht="45" customHeight="1">
      <c r="A42" s="61" t="s">
        <v>319</v>
      </c>
      <c r="B42" s="420" t="s">
        <v>355</v>
      </c>
      <c r="C42" s="421"/>
      <c r="D42" s="421"/>
      <c r="E42" s="387"/>
      <c r="F42" s="74"/>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51"/>
      <c r="AO42" s="51"/>
      <c r="AP42" s="51"/>
      <c r="AQ42" s="51"/>
      <c r="AR42" s="51"/>
      <c r="AS42" s="51"/>
      <c r="AT42" s="51"/>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row>
    <row r="43" spans="1:83 16384:16384" s="1" customFormat="1" ht="60" customHeight="1">
      <c r="A43" s="62" t="s">
        <v>324</v>
      </c>
      <c r="B43" s="418" t="s">
        <v>356</v>
      </c>
      <c r="C43" s="419"/>
      <c r="D43" s="419"/>
      <c r="E43" s="387"/>
      <c r="F43" s="74"/>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51"/>
      <c r="AO43" s="51"/>
      <c r="AP43" s="51"/>
      <c r="AQ43" s="51"/>
      <c r="AR43" s="51"/>
      <c r="AS43" s="51"/>
      <c r="AT43" s="51"/>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row>
    <row r="44" spans="1:83 16384:16384" s="1" customFormat="1" ht="48" customHeight="1">
      <c r="A44" s="63" t="s">
        <v>329</v>
      </c>
      <c r="B44" s="418" t="s">
        <v>354</v>
      </c>
      <c r="C44" s="419"/>
      <c r="D44" s="419"/>
      <c r="E44" s="387"/>
      <c r="F44" s="74"/>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51"/>
      <c r="AO44" s="51"/>
      <c r="AP44" s="51"/>
      <c r="AQ44" s="51"/>
      <c r="AR44" s="51"/>
      <c r="AS44" s="51"/>
      <c r="AT44" s="51"/>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row>
    <row r="45" spans="1:83 16384:16384" s="1" customFormat="1" ht="60" customHeight="1">
      <c r="A45" s="35" t="s">
        <v>337</v>
      </c>
      <c r="B45" s="397" t="s">
        <v>357</v>
      </c>
      <c r="C45" s="398"/>
      <c r="D45" s="398"/>
      <c r="E45" s="387"/>
      <c r="F45" s="74"/>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51"/>
      <c r="AO45" s="51"/>
      <c r="AP45" s="51"/>
      <c r="AQ45" s="51"/>
      <c r="AR45" s="51"/>
      <c r="AS45" s="51"/>
      <c r="AT45" s="51"/>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row>
    <row r="46" spans="1:83 16384:16384" s="1" customFormat="1" ht="55.5" customHeight="1">
      <c r="A46" s="35" t="s">
        <v>341</v>
      </c>
      <c r="B46" s="397" t="s">
        <v>358</v>
      </c>
      <c r="C46" s="398"/>
      <c r="D46" s="399"/>
      <c r="E46" s="388"/>
      <c r="F46" s="114"/>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57"/>
      <c r="AO46" s="57"/>
      <c r="AP46" s="57"/>
      <c r="AQ46" s="57"/>
      <c r="AR46" s="57"/>
      <c r="AS46" s="57"/>
      <c r="AT46" s="57"/>
      <c r="AU46" s="26"/>
      <c r="AV46" s="26"/>
      <c r="AW46" s="26"/>
      <c r="AX46" s="26"/>
      <c r="AY46" s="26"/>
      <c r="AZ46" s="26"/>
      <c r="BA46" s="26"/>
      <c r="BB46" s="26"/>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c r="CA46" s="26"/>
      <c r="CB46" s="26"/>
      <c r="CC46" s="26"/>
      <c r="CD46" s="26"/>
      <c r="CE46" s="26"/>
    </row>
    <row r="47" spans="1:83 16384:16384" s="1" customFormat="1" ht="15" customHeight="1">
      <c r="A47" s="540" t="s">
        <v>359</v>
      </c>
      <c r="B47" s="545" t="s">
        <v>360</v>
      </c>
      <c r="C47" s="546"/>
      <c r="D47" s="547"/>
      <c r="E47" s="387"/>
      <c r="F47" s="74"/>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51"/>
      <c r="AO47" s="51"/>
      <c r="AP47" s="51"/>
      <c r="AQ47" s="51"/>
      <c r="AR47" s="51"/>
      <c r="AS47" s="51"/>
      <c r="AT47" s="51"/>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row>
    <row r="48" spans="1:83 16384:16384" s="1" customFormat="1">
      <c r="A48" s="541"/>
      <c r="B48" s="545"/>
      <c r="C48" s="546"/>
      <c r="D48" s="547"/>
      <c r="E48" s="387"/>
      <c r="F48" s="74"/>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51"/>
      <c r="AO48" s="51"/>
      <c r="AP48" s="51"/>
      <c r="AQ48" s="51"/>
      <c r="AR48" s="51"/>
      <c r="AS48" s="51"/>
      <c r="AT48" s="51"/>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c r="CC48" s="15"/>
      <c r="CD48" s="15"/>
      <c r="CE48" s="15"/>
    </row>
    <row r="49" spans="1:83" s="1" customFormat="1" ht="32.25" customHeight="1">
      <c r="A49" s="542"/>
      <c r="B49" s="545"/>
      <c r="C49" s="546"/>
      <c r="D49" s="547"/>
      <c r="E49" s="387"/>
      <c r="F49" s="74"/>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51"/>
      <c r="AO49" s="51"/>
      <c r="AP49" s="51"/>
      <c r="AQ49" s="51"/>
      <c r="AR49" s="51"/>
      <c r="AS49" s="51"/>
      <c r="AT49" s="51"/>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row>
    <row r="50" spans="1:83" s="1" customFormat="1" ht="15" hidden="1" customHeight="1">
      <c r="A50" s="6"/>
      <c r="B50" s="110"/>
      <c r="C50" s="111"/>
      <c r="D50" s="112"/>
      <c r="E50" s="387"/>
      <c r="F50" s="74"/>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51"/>
      <c r="AO50" s="51"/>
      <c r="AP50" s="51"/>
      <c r="AQ50" s="51"/>
      <c r="AR50" s="51"/>
      <c r="AS50" s="51"/>
      <c r="AT50" s="51"/>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c r="CC50" s="15"/>
      <c r="CD50" s="15"/>
      <c r="CE50" s="15"/>
    </row>
    <row r="51" spans="1:83" s="1" customFormat="1">
      <c r="A51" s="109"/>
      <c r="B51" s="374" t="s">
        <v>361</v>
      </c>
      <c r="C51" s="375"/>
      <c r="D51" s="113"/>
      <c r="E51" s="387"/>
      <c r="F51" s="74"/>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51"/>
      <c r="AO51" s="51"/>
      <c r="AP51" s="51"/>
      <c r="AQ51" s="51"/>
      <c r="AR51" s="51"/>
      <c r="AS51" s="51"/>
      <c r="AT51" s="51"/>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c r="CC51" s="15"/>
      <c r="CD51" s="15"/>
      <c r="CE51" s="15"/>
    </row>
    <row r="52" spans="1:83" s="1" customFormat="1" ht="15" customHeight="1">
      <c r="A52" s="109"/>
      <c r="B52" s="376" t="s">
        <v>362</v>
      </c>
      <c r="C52" s="377"/>
      <c r="D52" s="113"/>
      <c r="E52" s="387"/>
      <c r="F52" s="74"/>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51"/>
      <c r="AO52" s="51"/>
      <c r="AP52" s="51"/>
      <c r="AQ52" s="51"/>
      <c r="AR52" s="51"/>
      <c r="AS52" s="51"/>
      <c r="AT52" s="51"/>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c r="CC52" s="15"/>
      <c r="CD52" s="15"/>
      <c r="CE52" s="15"/>
    </row>
    <row r="53" spans="1:83" s="1" customFormat="1" ht="15" customHeight="1">
      <c r="A53" s="109"/>
      <c r="B53" s="378" t="s">
        <v>363</v>
      </c>
      <c r="C53" s="377"/>
      <c r="D53" s="113"/>
      <c r="E53" s="387"/>
      <c r="F53" s="74"/>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51"/>
      <c r="AO53" s="51"/>
      <c r="AP53" s="51"/>
      <c r="AQ53" s="51"/>
      <c r="AR53" s="51"/>
      <c r="AS53" s="51"/>
      <c r="AT53" s="51"/>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c r="CC53" s="15"/>
      <c r="CD53" s="15"/>
      <c r="CE53" s="15"/>
    </row>
    <row r="54" spans="1:83" s="1" customFormat="1" ht="15" customHeight="1">
      <c r="A54" s="109"/>
      <c r="B54" s="378"/>
      <c r="C54" s="377" t="s">
        <v>364</v>
      </c>
      <c r="D54" s="113"/>
      <c r="E54" s="387"/>
      <c r="F54" s="74"/>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51"/>
      <c r="AO54" s="51"/>
      <c r="AP54" s="51"/>
      <c r="AQ54" s="51"/>
      <c r="AR54" s="51"/>
      <c r="AS54" s="51"/>
      <c r="AT54" s="51"/>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c r="CC54" s="15"/>
      <c r="CD54" s="15"/>
      <c r="CE54" s="15"/>
    </row>
    <row r="55" spans="1:83" s="1" customFormat="1" ht="15" customHeight="1">
      <c r="A55" s="109"/>
      <c r="B55" s="378"/>
      <c r="C55" s="377" t="s">
        <v>365</v>
      </c>
      <c r="D55" s="113"/>
      <c r="E55" s="387"/>
      <c r="F55" s="74"/>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51"/>
      <c r="AO55" s="51"/>
      <c r="AP55" s="51"/>
      <c r="AQ55" s="51"/>
      <c r="AR55" s="51"/>
      <c r="AS55" s="51"/>
      <c r="AT55" s="51"/>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c r="CC55" s="15"/>
      <c r="CD55" s="15"/>
      <c r="CE55" s="15"/>
    </row>
    <row r="56" spans="1:83" s="1" customFormat="1" ht="15" customHeight="1">
      <c r="A56" s="115"/>
      <c r="B56" s="376" t="s">
        <v>366</v>
      </c>
      <c r="C56" s="377"/>
      <c r="D56" s="113"/>
      <c r="E56" s="387"/>
      <c r="F56" s="74"/>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51"/>
      <c r="AO56" s="51"/>
      <c r="AP56" s="51"/>
      <c r="AQ56" s="51"/>
      <c r="AR56" s="51"/>
      <c r="AS56" s="51"/>
      <c r="AT56" s="51"/>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row>
    <row r="57" spans="1:83" s="1" customFormat="1" ht="31.5" customHeight="1">
      <c r="A57" s="15"/>
      <c r="B57" s="543" t="s">
        <v>367</v>
      </c>
      <c r="C57" s="543"/>
      <c r="D57" s="113"/>
      <c r="E57" s="387"/>
      <c r="F57" s="74"/>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51"/>
      <c r="AO57" s="51"/>
      <c r="AP57" s="51"/>
      <c r="AQ57" s="51"/>
      <c r="AR57" s="51"/>
      <c r="AS57" s="51"/>
      <c r="AT57" s="51"/>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row>
    <row r="58" spans="1:83" s="1" customFormat="1">
      <c r="A58" s="15"/>
      <c r="B58" s="379"/>
      <c r="C58" s="377" t="s">
        <v>368</v>
      </c>
      <c r="D58" s="387"/>
      <c r="E58" s="387"/>
      <c r="F58" s="74"/>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c r="CC58" s="15"/>
      <c r="CD58" s="15"/>
      <c r="CE58" s="15"/>
    </row>
    <row r="59" spans="1:83" s="1" customFormat="1" ht="24">
      <c r="A59" s="15"/>
      <c r="B59" s="379"/>
      <c r="C59" s="377" t="s">
        <v>369</v>
      </c>
      <c r="D59" s="387"/>
      <c r="E59" s="387"/>
      <c r="F59" s="74"/>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c r="CC59" s="15"/>
      <c r="CD59" s="15"/>
      <c r="CE59" s="15"/>
    </row>
    <row r="60" spans="1:83" s="1" customFormat="1">
      <c r="A60" s="15"/>
      <c r="B60" s="380" t="s">
        <v>370</v>
      </c>
      <c r="C60" s="377"/>
      <c r="D60" s="387"/>
      <c r="E60" s="387"/>
      <c r="F60" s="74"/>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c r="CC60" s="15"/>
      <c r="CD60" s="15"/>
      <c r="CE60" s="15"/>
    </row>
    <row r="61" spans="1:83" s="1" customFormat="1">
      <c r="A61" s="15"/>
      <c r="B61" s="543" t="s">
        <v>371</v>
      </c>
      <c r="C61" s="543"/>
      <c r="D61" s="387"/>
      <c r="E61" s="387"/>
      <c r="F61" s="74"/>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c r="CC61" s="15"/>
      <c r="CD61" s="15"/>
      <c r="CE61" s="15"/>
    </row>
    <row r="62" spans="1:83" s="1" customFormat="1" ht="27.75" customHeight="1">
      <c r="A62" s="15"/>
      <c r="B62" s="543"/>
      <c r="C62" s="543"/>
      <c r="D62" s="387"/>
      <c r="E62" s="387"/>
      <c r="F62" s="74"/>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row>
    <row r="63" spans="1:83" s="1" customFormat="1">
      <c r="A63" s="15"/>
      <c r="B63" s="379"/>
      <c r="C63" s="377" t="s">
        <v>372</v>
      </c>
      <c r="D63" s="387"/>
      <c r="E63" s="387"/>
      <c r="F63" s="74"/>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c r="CC63" s="15"/>
      <c r="CD63" s="15"/>
      <c r="CE63" s="15"/>
    </row>
    <row r="64" spans="1:83" s="1" customFormat="1">
      <c r="A64" s="15"/>
      <c r="B64" s="379"/>
      <c r="C64" s="381" t="s">
        <v>373</v>
      </c>
      <c r="D64" s="387"/>
      <c r="E64" s="387"/>
      <c r="F64" s="74"/>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c r="CB64" s="15"/>
      <c r="CC64" s="15"/>
      <c r="CD64" s="15"/>
      <c r="CE64" s="15"/>
    </row>
    <row r="65" spans="1:83" s="1" customFormat="1">
      <c r="A65" s="15"/>
      <c r="B65" s="379"/>
      <c r="C65" s="377" t="s">
        <v>374</v>
      </c>
      <c r="D65" s="387"/>
      <c r="E65" s="387"/>
      <c r="F65" s="74"/>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15"/>
      <c r="BN65" s="15"/>
      <c r="BO65" s="15"/>
      <c r="BP65" s="15"/>
      <c r="BQ65" s="15"/>
      <c r="BR65" s="15"/>
      <c r="BS65" s="15"/>
      <c r="BT65" s="15"/>
      <c r="BU65" s="15"/>
      <c r="BV65" s="15"/>
      <c r="BW65" s="15"/>
      <c r="BX65" s="15"/>
      <c r="BY65" s="15"/>
      <c r="BZ65" s="15"/>
      <c r="CA65" s="15"/>
      <c r="CB65" s="15"/>
      <c r="CC65" s="15"/>
      <c r="CD65" s="15"/>
      <c r="CE65" s="15"/>
    </row>
    <row r="66" spans="1:83" s="1" customFormat="1">
      <c r="A66" s="15"/>
      <c r="B66" s="382" t="s">
        <v>375</v>
      </c>
      <c r="C66" s="383"/>
      <c r="D66" s="387"/>
      <c r="E66" s="387"/>
      <c r="F66" s="74"/>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row>
    <row r="67" spans="1:83" s="1" customFormat="1" ht="67.5" customHeight="1">
      <c r="A67" s="15"/>
      <c r="B67" s="543" t="s">
        <v>376</v>
      </c>
      <c r="C67" s="543"/>
      <c r="D67" s="387"/>
      <c r="E67" s="387"/>
      <c r="F67" s="74"/>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c r="CC67" s="15"/>
      <c r="CD67" s="15"/>
      <c r="CE67" s="15"/>
    </row>
    <row r="68" spans="1:83" s="1" customFormat="1">
      <c r="A68" s="15"/>
      <c r="B68" s="379"/>
      <c r="C68" s="379" t="s">
        <v>377</v>
      </c>
      <c r="D68" s="387"/>
      <c r="E68" s="387"/>
      <c r="F68" s="74"/>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c r="BK68" s="15"/>
      <c r="BL68" s="15"/>
      <c r="BM68" s="15"/>
      <c r="BN68" s="15"/>
      <c r="BO68" s="15"/>
      <c r="BP68" s="15"/>
      <c r="BQ68" s="15"/>
      <c r="BR68" s="15"/>
      <c r="BS68" s="15"/>
      <c r="BT68" s="15"/>
      <c r="BU68" s="15"/>
      <c r="BV68" s="15"/>
      <c r="BW68" s="15"/>
      <c r="BX68" s="15"/>
      <c r="BY68" s="15"/>
      <c r="BZ68" s="15"/>
      <c r="CA68" s="15"/>
      <c r="CB68" s="15"/>
      <c r="CC68" s="15"/>
      <c r="CD68" s="15"/>
      <c r="CE68" s="15"/>
    </row>
    <row r="69" spans="1:83" s="1" customFormat="1">
      <c r="A69" s="15"/>
      <c r="B69" s="379"/>
      <c r="C69" s="379" t="s">
        <v>364</v>
      </c>
      <c r="D69" s="387"/>
      <c r="E69" s="387"/>
      <c r="F69" s="74"/>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M69" s="15"/>
      <c r="BN69" s="15"/>
      <c r="BO69" s="15"/>
      <c r="BP69" s="15"/>
      <c r="BQ69" s="15"/>
      <c r="BR69" s="15"/>
      <c r="BS69" s="15"/>
      <c r="BT69" s="15"/>
      <c r="BU69" s="15"/>
      <c r="BV69" s="15"/>
      <c r="BW69" s="15"/>
      <c r="BX69" s="15"/>
      <c r="BY69" s="15"/>
      <c r="BZ69" s="15"/>
      <c r="CA69" s="15"/>
      <c r="CB69" s="15"/>
      <c r="CC69" s="15"/>
      <c r="CD69" s="15"/>
      <c r="CE69" s="15"/>
    </row>
    <row r="70" spans="1:83" s="1" customFormat="1">
      <c r="A70" s="15"/>
      <c r="B70" s="379"/>
      <c r="C70" s="379" t="s">
        <v>365</v>
      </c>
      <c r="D70" s="387"/>
      <c r="E70" s="387"/>
      <c r="F70" s="74"/>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c r="BM70" s="15"/>
      <c r="BN70" s="15"/>
      <c r="BO70" s="15"/>
      <c r="BP70" s="15"/>
      <c r="BQ70" s="15"/>
      <c r="BR70" s="15"/>
      <c r="BS70" s="15"/>
      <c r="BT70" s="15"/>
      <c r="BU70" s="15"/>
      <c r="BV70" s="15"/>
      <c r="BW70" s="15"/>
      <c r="BX70" s="15"/>
      <c r="BY70" s="15"/>
      <c r="BZ70" s="15"/>
      <c r="CA70" s="15"/>
      <c r="CB70" s="15"/>
      <c r="CC70" s="15"/>
      <c r="CD70" s="15"/>
      <c r="CE70" s="15"/>
    </row>
    <row r="71" spans="1:83" s="1" customFormat="1" ht="81" customHeight="1">
      <c r="A71" s="15"/>
      <c r="B71" s="544" t="s">
        <v>378</v>
      </c>
      <c r="C71" s="544"/>
      <c r="D71" s="387"/>
      <c r="E71" s="387"/>
      <c r="F71" s="74"/>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c r="BQ71" s="15"/>
      <c r="BR71" s="15"/>
      <c r="BS71" s="15"/>
      <c r="BT71" s="15"/>
      <c r="BU71" s="15"/>
      <c r="BV71" s="15"/>
      <c r="BW71" s="15"/>
      <c r="BX71" s="15"/>
      <c r="BY71" s="15"/>
      <c r="BZ71" s="15"/>
      <c r="CA71" s="15"/>
      <c r="CB71" s="15"/>
      <c r="CC71" s="15"/>
      <c r="CD71" s="15"/>
      <c r="CE71" s="15"/>
    </row>
    <row r="72" spans="1:83" s="1" customFormat="1">
      <c r="C72" s="10"/>
      <c r="D72" s="12"/>
      <c r="E72" s="12"/>
      <c r="F72" s="10"/>
    </row>
  </sheetData>
  <mergeCells count="75">
    <mergeCell ref="A47:A49"/>
    <mergeCell ref="B67:C67"/>
    <mergeCell ref="B71:C71"/>
    <mergeCell ref="B57:C57"/>
    <mergeCell ref="B61:C62"/>
    <mergeCell ref="B47:D49"/>
    <mergeCell ref="A1:CE1"/>
    <mergeCell ref="W2:Y2"/>
    <mergeCell ref="AC2:AE2"/>
    <mergeCell ref="AI2:AK2"/>
    <mergeCell ref="AO2:AQ2"/>
    <mergeCell ref="AU2:AW2"/>
    <mergeCell ref="BA2:BC2"/>
    <mergeCell ref="BD2:BF2"/>
    <mergeCell ref="BG2:BI2"/>
    <mergeCell ref="K2:V2"/>
    <mergeCell ref="I2:I4"/>
    <mergeCell ref="H2:H4"/>
    <mergeCell ref="J2:J4"/>
    <mergeCell ref="G2:G4"/>
    <mergeCell ref="F2:F4"/>
    <mergeCell ref="A2:A4"/>
    <mergeCell ref="B2:B4"/>
    <mergeCell ref="C2:C4"/>
    <mergeCell ref="E2:E4"/>
    <mergeCell ref="D2:D4"/>
    <mergeCell ref="AX2:AZ2"/>
    <mergeCell ref="W3:Y3"/>
    <mergeCell ref="AI3:AK3"/>
    <mergeCell ref="AO3:AQ3"/>
    <mergeCell ref="AU3:AW3"/>
    <mergeCell ref="AX3:AZ3"/>
    <mergeCell ref="AC3:AE3"/>
    <mergeCell ref="K3:M3"/>
    <mergeCell ref="N3:P3"/>
    <mergeCell ref="Q3:S3"/>
    <mergeCell ref="T3:V3"/>
    <mergeCell ref="Z2:AB2"/>
    <mergeCell ref="BA3:BC3"/>
    <mergeCell ref="BD3:BF3"/>
    <mergeCell ref="BJ2:BL2"/>
    <mergeCell ref="BG3:BI3"/>
    <mergeCell ref="BJ3:BL3"/>
    <mergeCell ref="CC2:CC4"/>
    <mergeCell ref="CD2:CD4"/>
    <mergeCell ref="CE2:CE4"/>
    <mergeCell ref="BM2:BO3"/>
    <mergeCell ref="BP2:BR3"/>
    <mergeCell ref="BY2:CA3"/>
    <mergeCell ref="BV2:BX3"/>
    <mergeCell ref="BS2:BU3"/>
    <mergeCell ref="CB2:CB4"/>
    <mergeCell ref="AR2:AT2"/>
    <mergeCell ref="AR3:AT3"/>
    <mergeCell ref="Z3:AB3"/>
    <mergeCell ref="AF2:AH2"/>
    <mergeCell ref="AF3:AH3"/>
    <mergeCell ref="AL2:AN2"/>
    <mergeCell ref="AL3:AN3"/>
    <mergeCell ref="B45:D45"/>
    <mergeCell ref="B46:D46"/>
    <mergeCell ref="A11:C11"/>
    <mergeCell ref="A22:C22"/>
    <mergeCell ref="B38:D38"/>
    <mergeCell ref="B39:D39"/>
    <mergeCell ref="A34:C34"/>
    <mergeCell ref="A25:C25"/>
    <mergeCell ref="B35:D35"/>
    <mergeCell ref="B37:D37"/>
    <mergeCell ref="B40:D40"/>
    <mergeCell ref="B41:D41"/>
    <mergeCell ref="B42:D42"/>
    <mergeCell ref="B43:D43"/>
    <mergeCell ref="B44:D44"/>
    <mergeCell ref="B36:D36"/>
  </mergeCells>
  <hyperlinks>
    <hyperlink ref="CE19" r:id="rId1" xr:uid="{F1ED2E07-B519-4205-BA48-268335CD23AC}"/>
    <hyperlink ref="CE18" r:id="rId2" xr:uid="{BE230606-4F8C-4CFF-9252-AF913627352A}"/>
    <hyperlink ref="J10" r:id="rId3" xr:uid="{8C5906CC-E9C2-4158-AB9E-A0216AFD831D}"/>
    <hyperlink ref="J21" r:id="rId4" xr:uid="{1415C76A-8FA8-44EE-8C25-E765FF5080F3}"/>
    <hyperlink ref="CE5" r:id="rId5" xr:uid="{9E7845BB-6A9C-45E1-917B-6B0959AD3C01}"/>
    <hyperlink ref="CE6" r:id="rId6" xr:uid="{870DE0DB-F626-4597-88DD-C396D8797C08}"/>
    <hyperlink ref="CE23" r:id="rId7" xr:uid="{762FFEE7-A72A-4AE3-9DCF-F2AF3953DB92}"/>
    <hyperlink ref="CE24" r:id="rId8" xr:uid="{F1FDE8D9-1FB3-4C14-9ABE-896D11446417}"/>
    <hyperlink ref="CE26" r:id="rId9" xr:uid="{9A4607F4-12EC-4AF7-AFFE-CBB8EF949F67}"/>
    <hyperlink ref="CE28" r:id="rId10" xr:uid="{00F3A138-2F6E-43E1-A0FF-6ACF2B3F18C9}"/>
    <hyperlink ref="CE29" r:id="rId11" xr:uid="{32530D2A-9DFB-4739-817A-93D2EF54E176}"/>
    <hyperlink ref="CE30" r:id="rId12" xr:uid="{3D06FA19-79D3-4CA5-823D-2C829FFA1E44}"/>
    <hyperlink ref="CE31" r:id="rId13" xr:uid="{AEF378D6-963D-4391-929A-5676A2121F01}"/>
    <hyperlink ref="CE32" r:id="rId14" xr:uid="{02FDA8ED-96A6-45B5-A204-94A25FFD05B5}"/>
    <hyperlink ref="CE33" r:id="rId15" xr:uid="{F64A8B53-9C94-42CC-8A8C-7B889452CD88}"/>
    <hyperlink ref="J12" r:id="rId16" xr:uid="{7BD0E974-C19C-45A3-BEB7-5E603B13DDB3}"/>
    <hyperlink ref="J16" r:id="rId17" xr:uid="{A0370259-2723-4FCE-A20D-F81D69A66AD3}"/>
    <hyperlink ref="J17" r:id="rId18" xr:uid="{8EBFE376-EC03-4039-A79D-5A572FFC3E57}"/>
    <hyperlink ref="CE17" r:id="rId19" xr:uid="{69C277E8-A281-47D8-B395-6584A620C7E2}"/>
    <hyperlink ref="J18" r:id="rId20" xr:uid="{B990DBA2-7AA4-4C7F-B476-5787967087AE}"/>
    <hyperlink ref="J15" r:id="rId21" xr:uid="{0BCE0F25-4E75-4AE0-8DDF-A8D46C3B1A5B}"/>
    <hyperlink ref="J14" r:id="rId22" xr:uid="{865AE2A8-697B-4990-B19E-1C70648950C7}"/>
    <hyperlink ref="J13" r:id="rId23" xr:uid="{FD59D8FC-805E-4048-BD37-47A967BF55EE}"/>
    <hyperlink ref="J20" r:id="rId24" xr:uid="{F50B142E-6EBB-4A6F-9D4E-CA3EDE17EE16}"/>
    <hyperlink ref="J19" r:id="rId25" xr:uid="{9875A1F5-053B-4273-B07C-4021E3D9CF6A}"/>
    <hyperlink ref="CE16" r:id="rId26" xr:uid="{7476A946-71E3-456E-8E7E-7409EF3744A9}"/>
  </hyperlinks>
  <printOptions gridLines="1"/>
  <pageMargins left="0.25" right="0.25" top="0.75" bottom="0.75" header="0.3" footer="0.3"/>
  <pageSetup paperSize="5" scale="35" fitToHeight="0" orientation="landscape" verticalDpi="597" r:id="rId27"/>
  <headerFooter>
    <oddFooter xml:space="preserve">&amp;R_x000D_&amp;1#&amp;"Calibri"&amp;10&amp;KA80000 Internal Use Only </oddFooter>
  </headerFooter>
  <legacyDrawing r:id="rId2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3B6732D9B8AC45B92AC23C294CFAF4" ma:contentTypeVersion="14" ma:contentTypeDescription="Create a new document." ma:contentTypeScope="" ma:versionID="9812b419abad46adca62123d5a36756e">
  <xsd:schema xmlns:xsd="http://www.w3.org/2001/XMLSchema" xmlns:xs="http://www.w3.org/2001/XMLSchema" xmlns:p="http://schemas.microsoft.com/office/2006/metadata/properties" xmlns:ns1="http://schemas.microsoft.com/sharepoint/v3" xmlns:ns2="ac490600-4b8a-4089-8db0-d3461bbed9a9" xmlns:ns3="854f6eb9-76cf-4368-a46f-84f4be2bef9a" targetNamespace="http://schemas.microsoft.com/office/2006/metadata/properties" ma:root="true" ma:fieldsID="9a5f27702c94932c56a1a61b3aa80549" ns1:_="" ns2:_="" ns3:_="">
    <xsd:import namespace="http://schemas.microsoft.com/sharepoint/v3"/>
    <xsd:import namespace="ac490600-4b8a-4089-8db0-d3461bbed9a9"/>
    <xsd:import namespace="854f6eb9-76cf-4368-a46f-84f4be2bef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c490600-4b8a-4089-8db0-d3461bbed9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1ede806c-d2cf-4c46-a211-32d1573fcf03"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4f6eb9-76cf-4368-a46f-84f4be2bef9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9700ed5c-b17b-44a6-a19c-5d7c9e773f44}" ma:internalName="TaxCatchAll" ma:showField="CatchAllData" ma:web="854f6eb9-76cf-4368-a46f-84f4be2bef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854f6eb9-76cf-4368-a46f-84f4be2bef9a" xsi:nil="true"/>
    <lcf76f155ced4ddcb4097134ff3c332f xmlns="ac490600-4b8a-4089-8db0-d3461bbed9a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4719914-FB90-452E-A4D1-0B984612A79C}"/>
</file>

<file path=customXml/itemProps2.xml><?xml version="1.0" encoding="utf-8"?>
<ds:datastoreItem xmlns:ds="http://schemas.openxmlformats.org/officeDocument/2006/customXml" ds:itemID="{4C7AADCF-FC57-4234-87AC-709C0003FC8A}"/>
</file>

<file path=customXml/itemProps3.xml><?xml version="1.0" encoding="utf-8"?>
<ds:datastoreItem xmlns:ds="http://schemas.openxmlformats.org/officeDocument/2006/customXml" ds:itemID="{4831B5F3-50B0-4928-BF36-7183252F1A14}"/>
</file>

<file path=docMetadata/LabelInfo.xml><?xml version="1.0" encoding="utf-8"?>
<clbl:labelList xmlns:clbl="http://schemas.microsoft.com/office/2020/mipLabelMetadata">
  <clbl:label id="{d275ac46-98b9-4d64-949f-e82ee8dc823c}" enabled="1" method="Standard" siteId="{9ef58ab0-3510-4d99-8d3e-3c9e02ebab7f}" contentBits="3"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Elizabeth Danforth</cp:lastModifiedBy>
  <cp:revision/>
  <dcterms:created xsi:type="dcterms:W3CDTF">2025-09-30T18:06:31Z</dcterms:created>
  <dcterms:modified xsi:type="dcterms:W3CDTF">2025-11-14T02:19:53Z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0x010100683B6732D9B8AC45B92AC23C294CFAF4</vt:lpwstr>
  </property>
</Properties>
</file>